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"/>
    </mc:Choice>
  </mc:AlternateContent>
  <xr:revisionPtr revIDLastSave="0" documentId="8_{980CB7D7-D2FC-4BE6-B130-1AA688A13C59}" xr6:coauthVersionLast="36" xr6:coauthVersionMax="36" xr10:uidLastSave="{00000000-0000-0000-0000-000000000000}"/>
  <bookViews>
    <workbookView xWindow="0" yWindow="0" windowWidth="28800" windowHeight="12225" xr2:uid="{DA82E545-0FB9-4FDD-85D5-4E90FD6E5C89}"/>
  </bookViews>
  <sheets>
    <sheet name="Urlaubsübersicht" sheetId="1" r:id="rId1"/>
    <sheet name="Feiertage" sheetId="2" r:id="rId2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B37" i="1"/>
  <c r="R5" i="1"/>
  <c r="R6" i="1" s="1"/>
  <c r="R7" i="1" s="1"/>
  <c r="R8" i="1" s="1"/>
  <c r="R9" i="1" s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R4" i="1"/>
  <c r="R3" i="1"/>
  <c r="Q5" i="1"/>
  <c r="Q6" i="1" s="1"/>
  <c r="Q7" i="1" s="1"/>
  <c r="Q8" i="1" s="1"/>
  <c r="Q9" i="1" s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4" i="1"/>
  <c r="Q3" i="1"/>
  <c r="O5" i="1"/>
  <c r="O6" i="1"/>
  <c r="O7" i="1"/>
  <c r="O8" i="1"/>
  <c r="O9" i="1" s="1"/>
  <c r="O10" i="1" s="1"/>
  <c r="O11" i="1" s="1"/>
  <c r="O12" i="1" s="1"/>
  <c r="O13" i="1" s="1"/>
  <c r="O14" i="1" s="1"/>
  <c r="O15" i="1" s="1"/>
  <c r="O16" i="1" s="1"/>
  <c r="O17" i="1" s="1"/>
  <c r="O18" i="1" s="1"/>
  <c r="O19" i="1" s="1"/>
  <c r="O20" i="1" s="1"/>
  <c r="O21" i="1" s="1"/>
  <c r="O22" i="1" s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O3" i="1"/>
  <c r="N5" i="1"/>
  <c r="N6" i="1" s="1"/>
  <c r="N7" i="1" s="1"/>
  <c r="N8" i="1" s="1"/>
  <c r="N9" i="1" s="1"/>
  <c r="N1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  <c r="N31" i="1" s="1"/>
  <c r="N32" i="1" s="1"/>
  <c r="N33" i="1" s="1"/>
  <c r="N4" i="1"/>
  <c r="N3" i="1"/>
  <c r="F5" i="1"/>
  <c r="F6" i="1"/>
  <c r="F7" i="1"/>
  <c r="F8" i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I3" i="1" s="1"/>
  <c r="I4" i="1" s="1"/>
  <c r="I5" i="1" s="1"/>
  <c r="I6" i="1" s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L3" i="1" s="1"/>
  <c r="L4" i="1" s="1"/>
  <c r="L5" i="1" s="1"/>
  <c r="L6" i="1" s="1"/>
  <c r="L7" i="1" s="1"/>
  <c r="L8" i="1" s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F4" i="1"/>
  <c r="K5" i="1"/>
  <c r="K6" i="1"/>
  <c r="K7" i="1"/>
  <c r="K8" i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4" i="1"/>
  <c r="K3" i="1"/>
  <c r="H5" i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4" i="1"/>
  <c r="H3" i="1"/>
  <c r="E30" i="1"/>
  <c r="F3" i="1"/>
  <c r="E5" i="1"/>
  <c r="E6" i="1"/>
  <c r="E7" i="1"/>
  <c r="E8" i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4" i="1"/>
  <c r="E3" i="1"/>
  <c r="C6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" i="1" l="1"/>
  <c r="B4" i="1" s="1"/>
  <c r="B1" i="1" l="1"/>
  <c r="C35" i="1" s="1"/>
  <c r="B2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0" i="2"/>
  <c r="B29" i="2"/>
  <c r="B28" i="2"/>
  <c r="B27" i="2"/>
  <c r="B26" i="2"/>
  <c r="B25" i="2"/>
  <c r="B24" i="2"/>
  <c r="B23" i="2"/>
  <c r="B22" i="2"/>
  <c r="B21" i="2"/>
  <c r="B19" i="2"/>
  <c r="B17" i="2"/>
  <c r="B16" i="2"/>
  <c r="B13" i="2"/>
  <c r="B12" i="2"/>
  <c r="B7" i="2"/>
  <c r="B5" i="2"/>
  <c r="B4" i="2"/>
  <c r="B3" i="2"/>
  <c r="B1" i="2" l="1"/>
  <c r="A25" i="2" s="1"/>
  <c r="A19" i="2" l="1"/>
  <c r="A17" i="2"/>
  <c r="A28" i="2"/>
  <c r="A31" i="2"/>
  <c r="B31" i="2" s="1"/>
  <c r="A26" i="2"/>
  <c r="A32" i="2"/>
  <c r="B32" i="2" s="1"/>
  <c r="A4" i="2"/>
  <c r="A24" i="2"/>
  <c r="A3" i="2"/>
  <c r="A23" i="2"/>
  <c r="A30" i="2"/>
  <c r="A22" i="2"/>
  <c r="A33" i="2"/>
  <c r="A21" i="2"/>
  <c r="A8" i="2"/>
  <c r="A13" i="2" s="1"/>
  <c r="A27" i="2"/>
  <c r="A29" i="2"/>
  <c r="A12" i="2"/>
  <c r="A18" i="2"/>
  <c r="B18" i="2" s="1"/>
  <c r="A10" i="2"/>
  <c r="B10" i="2" s="1"/>
  <c r="A2" i="2"/>
  <c r="B2" i="2" s="1"/>
  <c r="A15" i="2" l="1"/>
  <c r="B15" i="2" s="1"/>
  <c r="B8" i="2"/>
  <c r="A7" i="2"/>
  <c r="A6" i="2"/>
  <c r="B6" i="2" s="1"/>
  <c r="A9" i="2"/>
  <c r="B9" i="2" s="1"/>
  <c r="A16" i="2"/>
  <c r="A11" i="2"/>
  <c r="B11" i="2" s="1"/>
  <c r="A14" i="2"/>
  <c r="B14" i="2" s="1"/>
  <c r="A5" i="2"/>
  <c r="C3" i="1"/>
  <c r="C4" i="1" s="1"/>
  <c r="C5" i="1" l="1"/>
  <c r="O4" i="1" l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I62" i="1" s="1"/>
  <c r="I63" i="1" s="1"/>
  <c r="I64" i="1" s="1"/>
  <c r="I65" i="1" s="1"/>
  <c r="I66" i="1" s="1"/>
  <c r="L37" i="1" s="1"/>
  <c r="L38" i="1" s="1"/>
  <c r="L39" i="1" s="1"/>
  <c r="L40" i="1" s="1"/>
  <c r="L41" i="1" s="1"/>
  <c r="L42" i="1" s="1"/>
  <c r="L43" i="1" s="1"/>
  <c r="L44" i="1" s="1"/>
  <c r="L45" i="1" s="1"/>
  <c r="L46" i="1" s="1"/>
  <c r="L47" i="1" s="1"/>
  <c r="L48" i="1" s="1"/>
  <c r="L49" i="1" s="1"/>
  <c r="L50" i="1" s="1"/>
  <c r="L51" i="1" s="1"/>
  <c r="L52" i="1" s="1"/>
  <c r="L53" i="1" s="1"/>
  <c r="L54" i="1" s="1"/>
  <c r="L55" i="1" s="1"/>
  <c r="L56" i="1" s="1"/>
  <c r="L57" i="1" s="1"/>
  <c r="L58" i="1" s="1"/>
  <c r="L59" i="1" s="1"/>
  <c r="L60" i="1" s="1"/>
  <c r="L61" i="1" s="1"/>
  <c r="L62" i="1" s="1"/>
  <c r="L63" i="1" s="1"/>
  <c r="L64" i="1" s="1"/>
  <c r="L65" i="1" s="1"/>
  <c r="L66" i="1" s="1"/>
  <c r="L67" i="1" s="1"/>
  <c r="O37" i="1" s="1"/>
  <c r="O38" i="1" s="1"/>
  <c r="O39" i="1" s="1"/>
  <c r="O40" i="1" s="1"/>
  <c r="O41" i="1" s="1"/>
  <c r="O42" i="1" s="1"/>
  <c r="O43" i="1" s="1"/>
  <c r="O44" i="1" s="1"/>
  <c r="O45" i="1" s="1"/>
  <c r="O46" i="1" s="1"/>
  <c r="O47" i="1" s="1"/>
  <c r="O48" i="1" s="1"/>
  <c r="O49" i="1" s="1"/>
  <c r="O50" i="1" s="1"/>
  <c r="O51" i="1" s="1"/>
  <c r="O52" i="1" s="1"/>
  <c r="O53" i="1" s="1"/>
  <c r="O54" i="1" s="1"/>
  <c r="O55" i="1" s="1"/>
  <c r="O56" i="1" s="1"/>
  <c r="O57" i="1" s="1"/>
  <c r="O58" i="1" s="1"/>
  <c r="O59" i="1" s="1"/>
  <c r="O60" i="1" s="1"/>
  <c r="O61" i="1" s="1"/>
  <c r="O62" i="1" s="1"/>
  <c r="O63" i="1" s="1"/>
  <c r="O64" i="1" s="1"/>
  <c r="O65" i="1" s="1"/>
  <c r="O66" i="1" s="1"/>
  <c r="R37" i="1" s="1"/>
  <c r="R38" i="1" s="1"/>
  <c r="R39" i="1" s="1"/>
  <c r="R4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  <c r="B38" i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1" i="1" s="1"/>
  <c r="N62" i="1" s="1"/>
  <c r="N63" i="1" s="1"/>
  <c r="N64" i="1" s="1"/>
  <c r="N65" i="1" s="1"/>
  <c r="N6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162936DF-ED94-47DC-9363-174B3A819244}">
      <text>
        <r>
          <rPr>
            <sz val="8"/>
            <color indexed="81"/>
            <rFont val="Tahoma"/>
            <family val="2"/>
          </rPr>
          <t>Ein 'x' eingeben, um Feiertage zu markieren.</t>
        </r>
      </text>
    </comment>
  </commentList>
</comments>
</file>

<file path=xl/sharedStrings.xml><?xml version="1.0" encoding="utf-8"?>
<sst xmlns="http://schemas.openxmlformats.org/spreadsheetml/2006/main" count="45" uniqueCount="35">
  <si>
    <t>Datum</t>
  </si>
  <si>
    <t>Feiertag?</t>
  </si>
  <si>
    <t>x</t>
  </si>
  <si>
    <t>Neujahr</t>
  </si>
  <si>
    <t>Berchtoldstag</t>
  </si>
  <si>
    <t>3 Könige</t>
  </si>
  <si>
    <t>Rosenmontag</t>
  </si>
  <si>
    <t>Karfreitag</t>
  </si>
  <si>
    <t>Ostersamstag</t>
  </si>
  <si>
    <t>Ostersonntag</t>
  </si>
  <si>
    <t>Ostermontag</t>
  </si>
  <si>
    <t>1. Mai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</si>
  <si>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</si>
  <si>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</si>
  <si>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</si>
  <si>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</si>
  <si>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</si>
  <si>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</si>
  <si>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</si>
  <si>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</si>
  <si>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</si>
  <si>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Reformationstag</t>
  </si>
  <si>
    <t>Allerheiligen</t>
  </si>
  <si>
    <t>Volkstrauertag</t>
  </si>
  <si>
    <t>Buss- und Bettag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</si>
  <si>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</si>
  <si>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</si>
  <si>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</si>
  <si>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</si>
  <si>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</si>
  <si>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</si>
  <si>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</si>
  <si>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</si>
  <si>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</si>
  <si>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Nationalfeiertag (AT)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</si>
</sst>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"/>
    <numFmt numFmtId="165" formatCode="ddd/"/>
    <numFmt numFmtId="166" formatCode="d"/>
    <numFmt numFmtId="167" formatCode="dd/mm/yyyy;;"/>
    <numFmt numFmtId="168" formatCode="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12"/>
      <color theme="1" tint="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36"/>
      <color theme="8" tint="-0.249977111117893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9FF"/>
        <bgColor indexed="64"/>
      </patternFill>
    </fill>
    <fill>
      <patternFill patternType="solid">
        <fgColor rgb="FFFFEC9B"/>
        <bgColor indexed="64"/>
      </patternFill>
    </fill>
    <fill>
      <patternFill patternType="solid">
        <fgColor rgb="FFFFB9BB"/>
        <bgColor indexed="64"/>
      </patternFill>
    </fill>
    <fill>
      <patternFill patternType="solid">
        <fgColor rgb="FFB2A2DE"/>
        <bgColor indexed="64"/>
      </patternFill>
    </fill>
    <fill>
      <patternFill patternType="solid">
        <fgColor rgb="FFFFA07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8674A"/>
        <bgColor indexed="64"/>
      </patternFill>
    </fill>
    <fill>
      <patternFill patternType="solid">
        <fgColor rgb="FFB3FFFF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165" fontId="0" fillId="0" borderId="0" xfId="0" applyNumberFormat="1"/>
    <xf numFmtId="166" fontId="0" fillId="0" borderId="0" xfId="0" applyNumberFormat="1"/>
    <xf numFmtId="0" fontId="0" fillId="0" borderId="0" xfId="0" applyProtection="1">
      <protection locked="0"/>
    </xf>
    <xf numFmtId="0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 applyProtection="1">
      <alignment horizontal="center"/>
      <protection locked="0"/>
    </xf>
    <xf numFmtId="49" fontId="5" fillId="0" borderId="1" xfId="0" applyNumberFormat="1" applyFont="1" applyBorder="1" applyProtection="1">
      <protection locked="0"/>
    </xf>
    <xf numFmtId="0" fontId="5" fillId="0" borderId="1" xfId="0" applyFont="1" applyBorder="1" applyProtection="1">
      <protection locked="0"/>
    </xf>
    <xf numFmtId="14" fontId="5" fillId="0" borderId="1" xfId="0" quotePrefix="1" applyNumberFormat="1" applyFont="1" applyBorder="1" applyAlignment="1" applyProtection="1">
      <alignment horizontal="center"/>
    </xf>
    <xf numFmtId="167" fontId="5" fillId="3" borderId="1" xfId="0" applyNumberFormat="1" applyFont="1" applyFill="1" applyBorder="1" applyAlignment="1">
      <alignment horizontal="center"/>
    </xf>
    <xf numFmtId="14" fontId="5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166" fontId="0" fillId="0" borderId="4" xfId="0" applyNumberFormat="1" applyFont="1" applyBorder="1" applyAlignment="1">
      <alignment horizontal="center"/>
    </xf>
    <xf numFmtId="166" fontId="0" fillId="0" borderId="6" xfId="0" applyNumberFormat="1" applyFont="1" applyBorder="1" applyAlignment="1">
      <alignment horizontal="center"/>
    </xf>
    <xf numFmtId="166" fontId="0" fillId="0" borderId="4" xfId="0" applyNumberFormat="1" applyFont="1" applyFill="1" applyBorder="1" applyAlignment="1">
      <alignment horizontal="center"/>
    </xf>
    <xf numFmtId="166" fontId="0" fillId="0" borderId="6" xfId="0" applyNumberFormat="1" applyFont="1" applyFill="1" applyBorder="1" applyAlignment="1">
      <alignment horizontal="center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166" fontId="0" fillId="0" borderId="2" xfId="0" applyNumberFormat="1" applyFont="1" applyBorder="1" applyAlignment="1">
      <alignment horizontal="center"/>
    </xf>
    <xf numFmtId="165" fontId="0" fillId="0" borderId="3" xfId="0" applyNumberFormat="1" applyFont="1" applyBorder="1" applyAlignment="1">
      <alignment horizontal="center"/>
    </xf>
    <xf numFmtId="165" fontId="0" fillId="0" borderId="5" xfId="0" applyNumberFormat="1" applyFont="1" applyBorder="1" applyAlignment="1">
      <alignment horizontal="center"/>
    </xf>
    <xf numFmtId="165" fontId="0" fillId="0" borderId="7" xfId="0" applyNumberFormat="1" applyFont="1" applyBorder="1" applyAlignment="1">
      <alignment horizontal="center"/>
    </xf>
    <xf numFmtId="165" fontId="0" fillId="0" borderId="11" xfId="0" applyNumberFormat="1" applyBorder="1" applyProtection="1">
      <protection locked="0"/>
    </xf>
    <xf numFmtId="165" fontId="0" fillId="0" borderId="12" xfId="0" applyNumberFormat="1" applyBorder="1" applyProtection="1">
      <protection locked="0"/>
    </xf>
    <xf numFmtId="165" fontId="0" fillId="0" borderId="12" xfId="0" applyNumberFormat="1" applyFill="1" applyBorder="1" applyProtection="1">
      <protection locked="0"/>
    </xf>
    <xf numFmtId="165" fontId="0" fillId="0" borderId="13" xfId="0" applyNumberFormat="1" applyFill="1" applyBorder="1" applyProtection="1">
      <protection locked="0"/>
    </xf>
    <xf numFmtId="166" fontId="0" fillId="0" borderId="11" xfId="0" applyNumberFormat="1" applyBorder="1" applyProtection="1">
      <protection locked="0"/>
    </xf>
    <xf numFmtId="166" fontId="0" fillId="0" borderId="12" xfId="0" applyNumberFormat="1" applyBorder="1" applyProtection="1">
      <protection locked="0"/>
    </xf>
    <xf numFmtId="166" fontId="0" fillId="0" borderId="13" xfId="0" applyNumberFormat="1" applyBorder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168" fontId="6" fillId="0" borderId="0" xfId="0" applyNumberFormat="1" applyFont="1" applyFill="1" applyBorder="1" applyAlignment="1">
      <alignment horizontal="right"/>
    </xf>
    <xf numFmtId="168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164" fontId="1" fillId="11" borderId="8" xfId="0" applyNumberFormat="1" applyFont="1" applyFill="1" applyBorder="1" applyAlignment="1">
      <alignment horizontal="center"/>
    </xf>
    <xf numFmtId="164" fontId="1" fillId="11" borderId="9" xfId="0" applyNumberFormat="1" applyFont="1" applyFill="1" applyBorder="1" applyAlignment="1">
      <alignment horizontal="center"/>
    </xf>
    <xf numFmtId="164" fontId="1" fillId="11" borderId="10" xfId="0" applyNumberFormat="1" applyFont="1" applyFill="1" applyBorder="1" applyAlignment="1">
      <alignment horizontal="center"/>
    </xf>
    <xf numFmtId="164" fontId="1" fillId="8" borderId="8" xfId="0" applyNumberFormat="1" applyFont="1" applyFill="1" applyBorder="1" applyAlignment="1">
      <alignment horizontal="center"/>
    </xf>
    <xf numFmtId="164" fontId="1" fillId="8" borderId="9" xfId="0" applyNumberFormat="1" applyFont="1" applyFill="1" applyBorder="1" applyAlignment="1">
      <alignment horizontal="center"/>
    </xf>
    <xf numFmtId="164" fontId="1" fillId="8" borderId="10" xfId="0" applyNumberFormat="1" applyFont="1" applyFill="1" applyBorder="1" applyAlignment="1">
      <alignment horizontal="center"/>
    </xf>
    <xf numFmtId="164" fontId="1" fillId="14" borderId="8" xfId="0" applyNumberFormat="1" applyFont="1" applyFill="1" applyBorder="1" applyAlignment="1">
      <alignment horizontal="center"/>
    </xf>
    <xf numFmtId="164" fontId="1" fillId="14" borderId="9" xfId="0" applyNumberFormat="1" applyFont="1" applyFill="1" applyBorder="1" applyAlignment="1">
      <alignment horizontal="center"/>
    </xf>
    <xf numFmtId="164" fontId="1" fillId="14" borderId="10" xfId="0" applyNumberFormat="1" applyFont="1" applyFill="1" applyBorder="1" applyAlignment="1">
      <alignment horizontal="center"/>
    </xf>
    <xf numFmtId="164" fontId="1" fillId="9" borderId="8" xfId="0" applyNumberFormat="1" applyFont="1" applyFill="1" applyBorder="1" applyAlignment="1">
      <alignment horizontal="center"/>
    </xf>
    <xf numFmtId="164" fontId="1" fillId="9" borderId="9" xfId="0" applyNumberFormat="1" applyFont="1" applyFill="1" applyBorder="1" applyAlignment="1">
      <alignment horizontal="center"/>
    </xf>
    <xf numFmtId="164" fontId="1" fillId="9" borderId="10" xfId="0" applyNumberFormat="1" applyFont="1" applyFill="1" applyBorder="1" applyAlignment="1">
      <alignment horizontal="center"/>
    </xf>
    <xf numFmtId="164" fontId="1" fillId="10" borderId="8" xfId="0" applyNumberFormat="1" applyFont="1" applyFill="1" applyBorder="1" applyAlignment="1">
      <alignment horizontal="center"/>
    </xf>
    <xf numFmtId="164" fontId="1" fillId="10" borderId="9" xfId="0" applyNumberFormat="1" applyFont="1" applyFill="1" applyBorder="1" applyAlignment="1">
      <alignment horizontal="center"/>
    </xf>
    <xf numFmtId="164" fontId="1" fillId="10" borderId="10" xfId="0" applyNumberFormat="1" applyFont="1" applyFill="1" applyBorder="1" applyAlignment="1">
      <alignment horizontal="center"/>
    </xf>
    <xf numFmtId="164" fontId="1" fillId="4" borderId="8" xfId="0" applyNumberFormat="1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1" fillId="12" borderId="8" xfId="0" applyNumberFormat="1" applyFont="1" applyFill="1" applyBorder="1" applyAlignment="1">
      <alignment horizontal="center"/>
    </xf>
    <xf numFmtId="164" fontId="1" fillId="12" borderId="9" xfId="0" applyNumberFormat="1" applyFont="1" applyFill="1" applyBorder="1" applyAlignment="1">
      <alignment horizontal="center"/>
    </xf>
    <xf numFmtId="164" fontId="1" fillId="12" borderId="10" xfId="0" applyNumberFormat="1" applyFont="1" applyFill="1" applyBorder="1" applyAlignment="1">
      <alignment horizontal="center"/>
    </xf>
    <xf numFmtId="164" fontId="1" fillId="7" borderId="8" xfId="0" applyNumberFormat="1" applyFont="1" applyFill="1" applyBorder="1" applyAlignment="1">
      <alignment horizontal="center"/>
    </xf>
    <xf numFmtId="164" fontId="1" fillId="7" borderId="9" xfId="0" applyNumberFormat="1" applyFont="1" applyFill="1" applyBorder="1" applyAlignment="1">
      <alignment horizontal="center"/>
    </xf>
    <xf numFmtId="164" fontId="1" fillId="7" borderId="10" xfId="0" applyNumberFormat="1" applyFont="1" applyFill="1" applyBorder="1" applyAlignment="1">
      <alignment horizontal="center"/>
    </xf>
    <xf numFmtId="164" fontId="1" fillId="13" borderId="8" xfId="0" applyNumberFormat="1" applyFont="1" applyFill="1" applyBorder="1" applyAlignment="1">
      <alignment horizontal="center"/>
    </xf>
    <xf numFmtId="164" fontId="1" fillId="13" borderId="9" xfId="0" applyNumberFormat="1" applyFont="1" applyFill="1" applyBorder="1" applyAlignment="1">
      <alignment horizontal="center"/>
    </xf>
    <xf numFmtId="164" fontId="1" fillId="13" borderId="10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164" fontId="1" fillId="6" borderId="9" xfId="0" applyNumberFormat="1" applyFont="1" applyFill="1" applyBorder="1" applyAlignment="1">
      <alignment horizontal="center"/>
    </xf>
    <xf numFmtId="164" fontId="1" fillId="6" borderId="10" xfId="0" applyNumberFormat="1" applyFont="1" applyFill="1" applyBorder="1" applyAlignment="1">
      <alignment horizontal="center"/>
    </xf>
  </cellXfs>
  <cellStyles count="1">
    <cellStyle name="Standard" xfId="0" builtinId="0"/>
  </cellStyles>
  <dxfs count="44">
    <dxf>
      <fill>
        <patternFill>
          <bgColor theme="5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indexed="41"/>
        </patternFill>
      </fill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colors>
    <mruColors>
      <color rgb="FFDDDDDD"/>
      <color rgb="FFB3FFFF"/>
      <color rgb="FFFFEC9B"/>
      <color rgb="FFF8674A"/>
      <color rgb="FFB2A2DE"/>
      <color rgb="FF01FFFF"/>
      <color rgb="FFFFA071"/>
      <color rgb="FFBDD8FF"/>
      <color rgb="FFFFB9BB"/>
      <color rgb="FFF2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office-lernen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66675</xdr:colOff>
      <xdr:row>33</xdr:row>
      <xdr:rowOff>57151</xdr:rowOff>
    </xdr:from>
    <xdr:to>
      <xdr:col>18</xdr:col>
      <xdr:colOff>981075</xdr:colOff>
      <xdr:row>33</xdr:row>
      <xdr:rowOff>212599</xdr:rowOff>
    </xdr:to>
    <xdr:pic>
      <xdr:nvPicPr>
        <xdr:cNvPr id="3" name="Grafik 2" descr="https://office-lernen.com/wp-content/themes/office-lernen-v4/images/logo-mini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FD9A707-3336-4B3C-BC6B-9D95B5B8D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9625" y="6772276"/>
          <a:ext cx="914400" cy="155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76200</xdr:colOff>
      <xdr:row>67</xdr:row>
      <xdr:rowOff>57150</xdr:rowOff>
    </xdr:from>
    <xdr:to>
      <xdr:col>18</xdr:col>
      <xdr:colOff>990600</xdr:colOff>
      <xdr:row>67</xdr:row>
      <xdr:rowOff>212598</xdr:rowOff>
    </xdr:to>
    <xdr:pic>
      <xdr:nvPicPr>
        <xdr:cNvPr id="4" name="Grafik 3" descr="https://office-lernen.com/wp-content/themes/office-lernen-v4/images/logo-mini.pn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E60A2D-150D-4854-B73D-5B509750F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3744575"/>
          <a:ext cx="914400" cy="155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7B6F-BCA0-49CB-87F8-5008623AFF65}">
  <dimension ref="B1:AF97"/>
  <sheetViews>
    <sheetView showGridLines="0" tabSelected="1" zoomScaleNormal="100" workbookViewId="0">
      <selection activeCell="S37" sqref="S37"/>
    </sheetView>
  </sheetViews>
  <sheetFormatPr baseColWidth="10" defaultRowHeight="15" x14ac:dyDescent="0.25"/>
  <cols>
    <col min="1" max="1" width="2.28515625" customWidth="1"/>
    <col min="2" max="2" width="3" bestFit="1" customWidth="1"/>
    <col min="3" max="3" width="4.42578125" bestFit="1" customWidth="1"/>
    <col min="4" max="4" width="15.7109375" customWidth="1"/>
    <col min="5" max="5" width="3" bestFit="1" customWidth="1"/>
    <col min="6" max="6" width="4.42578125" bestFit="1" customWidth="1"/>
    <col min="7" max="7" width="15.7109375" customWidth="1"/>
    <col min="8" max="8" width="3" bestFit="1" customWidth="1"/>
    <col min="9" max="9" width="4.42578125" bestFit="1" customWidth="1"/>
    <col min="10" max="10" width="15.7109375" customWidth="1"/>
    <col min="11" max="11" width="3" customWidth="1"/>
    <col min="12" max="12" width="4.42578125" bestFit="1" customWidth="1"/>
    <col min="13" max="13" width="15.7109375" customWidth="1"/>
    <col min="14" max="14" width="3" bestFit="1" customWidth="1"/>
    <col min="15" max="15" width="4.42578125" bestFit="1" customWidth="1"/>
    <col min="16" max="16" width="15.7109375" customWidth="1"/>
    <col min="17" max="17" width="3" bestFit="1" customWidth="1"/>
    <col min="18" max="18" width="4.42578125" bestFit="1" customWidth="1"/>
    <col min="19" max="19" width="15.7109375" customWidth="1"/>
    <col min="20" max="20" width="1" hidden="1" customWidth="1"/>
    <col min="21" max="21" width="4.42578125" bestFit="1" customWidth="1"/>
    <col min="23" max="23" width="3" bestFit="1" customWidth="1"/>
    <col min="24" max="24" width="4.42578125" bestFit="1" customWidth="1"/>
    <col min="26" max="26" width="3" bestFit="1" customWidth="1"/>
    <col min="27" max="27" width="4.42578125" bestFit="1" customWidth="1"/>
    <col min="29" max="29" width="3" bestFit="1" customWidth="1"/>
    <col min="30" max="30" width="4.42578125" bestFit="1" customWidth="1"/>
    <col min="32" max="32" width="3" bestFit="1" customWidth="1"/>
    <col min="33" max="33" width="4.42578125" bestFit="1" customWidth="1"/>
    <col min="35" max="35" width="3" bestFit="1" customWidth="1"/>
    <col min="36" max="36" width="4.42578125" bestFit="1" customWidth="1"/>
  </cols>
  <sheetData>
    <row r="1" spans="2:19" ht="45.75" customHeight="1" x14ac:dyDescent="0.7">
      <c r="B1" s="35">
        <f>B2</f>
        <v>44197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</row>
    <row r="2" spans="2:19" x14ac:dyDescent="0.25">
      <c r="B2" s="47">
        <v>44197</v>
      </c>
      <c r="C2" s="48"/>
      <c r="D2" s="49"/>
      <c r="E2" s="56">
        <v>44228</v>
      </c>
      <c r="F2" s="57"/>
      <c r="G2" s="58"/>
      <c r="H2" s="59">
        <v>44256</v>
      </c>
      <c r="I2" s="60"/>
      <c r="J2" s="61"/>
      <c r="K2" s="62">
        <v>44287</v>
      </c>
      <c r="L2" s="63"/>
      <c r="M2" s="64"/>
      <c r="N2" s="65">
        <v>44317</v>
      </c>
      <c r="O2" s="66"/>
      <c r="P2" s="67"/>
      <c r="Q2" s="68">
        <v>44348</v>
      </c>
      <c r="R2" s="69"/>
      <c r="S2" s="70"/>
    </row>
    <row r="3" spans="2:19" x14ac:dyDescent="0.25">
      <c r="B3" s="22">
        <f>B2</f>
        <v>44197</v>
      </c>
      <c r="C3" s="23">
        <f>B2</f>
        <v>44197</v>
      </c>
      <c r="D3" s="19"/>
      <c r="E3" s="22">
        <f>B33+1</f>
        <v>44228</v>
      </c>
      <c r="F3" s="23">
        <f>C33+1</f>
        <v>44228</v>
      </c>
      <c r="G3" s="26"/>
      <c r="H3" s="22">
        <f>E30+1</f>
        <v>44256</v>
      </c>
      <c r="I3" s="23">
        <f>F30+1</f>
        <v>44256</v>
      </c>
      <c r="J3" s="19"/>
      <c r="K3" s="22">
        <f>H33+1</f>
        <v>44287</v>
      </c>
      <c r="L3" s="23">
        <f>I33+1</f>
        <v>44287</v>
      </c>
      <c r="M3" s="19"/>
      <c r="N3" s="22">
        <f>K32+1</f>
        <v>44317</v>
      </c>
      <c r="O3" s="23">
        <f>L32+1</f>
        <v>44317</v>
      </c>
      <c r="P3" s="30"/>
      <c r="Q3" s="22">
        <f>N33+1</f>
        <v>44348</v>
      </c>
      <c r="R3" s="23">
        <f>O33+1</f>
        <v>44348</v>
      </c>
      <c r="S3" s="19"/>
    </row>
    <row r="4" spans="2:19" x14ac:dyDescent="0.25">
      <c r="B4" s="15">
        <f>B3+1</f>
        <v>44198</v>
      </c>
      <c r="C4" s="24">
        <f>C3+1</f>
        <v>44198</v>
      </c>
      <c r="D4" s="20"/>
      <c r="E4" s="15">
        <f>E3+1</f>
        <v>44229</v>
      </c>
      <c r="F4" s="24">
        <f>F3+1</f>
        <v>44229</v>
      </c>
      <c r="G4" s="27"/>
      <c r="H4" s="15">
        <f>H3+1</f>
        <v>44257</v>
      </c>
      <c r="I4" s="24">
        <f>I3+1</f>
        <v>44257</v>
      </c>
      <c r="J4" s="20"/>
      <c r="K4" s="15">
        <f>K3+1</f>
        <v>44288</v>
      </c>
      <c r="L4" s="24">
        <f>L3+1</f>
        <v>44288</v>
      </c>
      <c r="M4" s="20"/>
      <c r="N4" s="15">
        <f>N3+1</f>
        <v>44318</v>
      </c>
      <c r="O4" s="24">
        <f t="shared" ref="O4:O33" si="0">O3+1</f>
        <v>44318</v>
      </c>
      <c r="P4" s="31"/>
      <c r="Q4" s="15">
        <f>Q3+1</f>
        <v>44349</v>
      </c>
      <c r="R4" s="24">
        <f>R3+1</f>
        <v>44349</v>
      </c>
      <c r="S4" s="20"/>
    </row>
    <row r="5" spans="2:19" x14ac:dyDescent="0.25">
      <c r="B5" s="15">
        <f t="shared" ref="B5:B33" si="1">B4+1</f>
        <v>44199</v>
      </c>
      <c r="C5" s="24">
        <f t="shared" ref="C5:C33" si="2">C4+1</f>
        <v>44199</v>
      </c>
      <c r="D5" s="20"/>
      <c r="E5" s="15">
        <f t="shared" ref="E5:E30" si="3">E4+1</f>
        <v>44230</v>
      </c>
      <c r="F5" s="24">
        <f t="shared" ref="F5:F30" si="4">F4+1</f>
        <v>44230</v>
      </c>
      <c r="G5" s="27"/>
      <c r="H5" s="15">
        <f t="shared" ref="H5:H33" si="5">H4+1</f>
        <v>44258</v>
      </c>
      <c r="I5" s="24">
        <f t="shared" ref="I5:I33" si="6">I4+1</f>
        <v>44258</v>
      </c>
      <c r="J5" s="20"/>
      <c r="K5" s="15">
        <f t="shared" ref="K5:K32" si="7">K4+1</f>
        <v>44289</v>
      </c>
      <c r="L5" s="24">
        <f t="shared" ref="L5:L32" si="8">L4+1</f>
        <v>44289</v>
      </c>
      <c r="M5" s="20"/>
      <c r="N5" s="15">
        <f t="shared" ref="N5:N33" si="9">N4+1</f>
        <v>44319</v>
      </c>
      <c r="O5" s="24">
        <f t="shared" si="0"/>
        <v>44319</v>
      </c>
      <c r="P5" s="31"/>
      <c r="Q5" s="15">
        <f t="shared" ref="Q5:Q32" si="10">Q4+1</f>
        <v>44350</v>
      </c>
      <c r="R5" s="24">
        <f t="shared" ref="R5:R32" si="11">R4+1</f>
        <v>44350</v>
      </c>
      <c r="S5" s="20"/>
    </row>
    <row r="6" spans="2:19" x14ac:dyDescent="0.25">
      <c r="B6" s="15">
        <f t="shared" si="1"/>
        <v>44200</v>
      </c>
      <c r="C6" s="24">
        <f t="shared" si="2"/>
        <v>44200</v>
      </c>
      <c r="D6" s="20"/>
      <c r="E6" s="15">
        <f t="shared" si="3"/>
        <v>44231</v>
      </c>
      <c r="F6" s="24">
        <f t="shared" si="4"/>
        <v>44231</v>
      </c>
      <c r="G6" s="27"/>
      <c r="H6" s="15">
        <f t="shared" si="5"/>
        <v>44259</v>
      </c>
      <c r="I6" s="24">
        <f t="shared" si="6"/>
        <v>44259</v>
      </c>
      <c r="J6" s="20"/>
      <c r="K6" s="15">
        <f t="shared" si="7"/>
        <v>44290</v>
      </c>
      <c r="L6" s="24">
        <f t="shared" si="8"/>
        <v>44290</v>
      </c>
      <c r="M6" s="20"/>
      <c r="N6" s="15">
        <f t="shared" si="9"/>
        <v>44320</v>
      </c>
      <c r="O6" s="24">
        <f t="shared" si="0"/>
        <v>44320</v>
      </c>
      <c r="P6" s="31"/>
      <c r="Q6" s="15">
        <f t="shared" si="10"/>
        <v>44351</v>
      </c>
      <c r="R6" s="24">
        <f t="shared" si="11"/>
        <v>44351</v>
      </c>
      <c r="S6" s="20"/>
    </row>
    <row r="7" spans="2:19" x14ac:dyDescent="0.25">
      <c r="B7" s="15">
        <f t="shared" si="1"/>
        <v>44201</v>
      </c>
      <c r="C7" s="24">
        <f t="shared" si="2"/>
        <v>44201</v>
      </c>
      <c r="D7" s="20"/>
      <c r="E7" s="15">
        <f t="shared" si="3"/>
        <v>44232</v>
      </c>
      <c r="F7" s="24">
        <f t="shared" si="4"/>
        <v>44232</v>
      </c>
      <c r="G7" s="27"/>
      <c r="H7" s="15">
        <f t="shared" si="5"/>
        <v>44260</v>
      </c>
      <c r="I7" s="24">
        <f t="shared" si="6"/>
        <v>44260</v>
      </c>
      <c r="J7" s="20"/>
      <c r="K7" s="15">
        <f t="shared" si="7"/>
        <v>44291</v>
      </c>
      <c r="L7" s="24">
        <f t="shared" si="8"/>
        <v>44291</v>
      </c>
      <c r="M7" s="20"/>
      <c r="N7" s="15">
        <f t="shared" si="9"/>
        <v>44321</v>
      </c>
      <c r="O7" s="24">
        <f t="shared" si="0"/>
        <v>44321</v>
      </c>
      <c r="P7" s="31"/>
      <c r="Q7" s="15">
        <f t="shared" si="10"/>
        <v>44352</v>
      </c>
      <c r="R7" s="24">
        <f t="shared" si="11"/>
        <v>44352</v>
      </c>
      <c r="S7" s="20"/>
    </row>
    <row r="8" spans="2:19" x14ac:dyDescent="0.25">
      <c r="B8" s="15">
        <f t="shared" si="1"/>
        <v>44202</v>
      </c>
      <c r="C8" s="24">
        <f t="shared" si="2"/>
        <v>44202</v>
      </c>
      <c r="D8" s="20"/>
      <c r="E8" s="15">
        <f t="shared" si="3"/>
        <v>44233</v>
      </c>
      <c r="F8" s="24">
        <f t="shared" si="4"/>
        <v>44233</v>
      </c>
      <c r="G8" s="27"/>
      <c r="H8" s="15">
        <f t="shared" si="5"/>
        <v>44261</v>
      </c>
      <c r="I8" s="24">
        <f t="shared" si="6"/>
        <v>44261</v>
      </c>
      <c r="J8" s="20"/>
      <c r="K8" s="15">
        <f t="shared" si="7"/>
        <v>44292</v>
      </c>
      <c r="L8" s="24">
        <f t="shared" si="8"/>
        <v>44292</v>
      </c>
      <c r="M8" s="20"/>
      <c r="N8" s="15">
        <f t="shared" si="9"/>
        <v>44322</v>
      </c>
      <c r="O8" s="24">
        <f t="shared" si="0"/>
        <v>44322</v>
      </c>
      <c r="P8" s="31"/>
      <c r="Q8" s="15">
        <f t="shared" si="10"/>
        <v>44353</v>
      </c>
      <c r="R8" s="24">
        <f t="shared" si="11"/>
        <v>44353</v>
      </c>
      <c r="S8" s="20"/>
    </row>
    <row r="9" spans="2:19" x14ac:dyDescent="0.25">
      <c r="B9" s="15">
        <f t="shared" si="1"/>
        <v>44203</v>
      </c>
      <c r="C9" s="24">
        <f t="shared" si="2"/>
        <v>44203</v>
      </c>
      <c r="D9" s="20"/>
      <c r="E9" s="15">
        <f t="shared" si="3"/>
        <v>44234</v>
      </c>
      <c r="F9" s="24">
        <f t="shared" si="4"/>
        <v>44234</v>
      </c>
      <c r="G9" s="27"/>
      <c r="H9" s="15">
        <f t="shared" si="5"/>
        <v>44262</v>
      </c>
      <c r="I9" s="24">
        <f t="shared" si="6"/>
        <v>44262</v>
      </c>
      <c r="J9" s="20"/>
      <c r="K9" s="15">
        <f t="shared" si="7"/>
        <v>44293</v>
      </c>
      <c r="L9" s="24">
        <f t="shared" si="8"/>
        <v>44293</v>
      </c>
      <c r="M9" s="20"/>
      <c r="N9" s="15">
        <f t="shared" si="9"/>
        <v>44323</v>
      </c>
      <c r="O9" s="24">
        <f t="shared" si="0"/>
        <v>44323</v>
      </c>
      <c r="P9" s="31"/>
      <c r="Q9" s="15">
        <f t="shared" si="10"/>
        <v>44354</v>
      </c>
      <c r="R9" s="24">
        <f t="shared" si="11"/>
        <v>44354</v>
      </c>
      <c r="S9" s="20"/>
    </row>
    <row r="10" spans="2:19" x14ac:dyDescent="0.25">
      <c r="B10" s="15">
        <f t="shared" si="1"/>
        <v>44204</v>
      </c>
      <c r="C10" s="24">
        <f t="shared" si="2"/>
        <v>44204</v>
      </c>
      <c r="D10" s="20"/>
      <c r="E10" s="15">
        <f t="shared" si="3"/>
        <v>44235</v>
      </c>
      <c r="F10" s="24">
        <f t="shared" si="4"/>
        <v>44235</v>
      </c>
      <c r="G10" s="27"/>
      <c r="H10" s="15">
        <f t="shared" si="5"/>
        <v>44263</v>
      </c>
      <c r="I10" s="24">
        <f t="shared" si="6"/>
        <v>44263</v>
      </c>
      <c r="J10" s="20"/>
      <c r="K10" s="15">
        <f t="shared" si="7"/>
        <v>44294</v>
      </c>
      <c r="L10" s="24">
        <f t="shared" si="8"/>
        <v>44294</v>
      </c>
      <c r="M10" s="20"/>
      <c r="N10" s="15">
        <f t="shared" si="9"/>
        <v>44324</v>
      </c>
      <c r="O10" s="24">
        <f t="shared" si="0"/>
        <v>44324</v>
      </c>
      <c r="P10" s="31"/>
      <c r="Q10" s="15">
        <f t="shared" si="10"/>
        <v>44355</v>
      </c>
      <c r="R10" s="24">
        <f t="shared" si="11"/>
        <v>44355</v>
      </c>
      <c r="S10" s="20"/>
    </row>
    <row r="11" spans="2:19" x14ac:dyDescent="0.25">
      <c r="B11" s="15">
        <f t="shared" si="1"/>
        <v>44205</v>
      </c>
      <c r="C11" s="24">
        <f t="shared" si="2"/>
        <v>44205</v>
      </c>
      <c r="D11" s="20"/>
      <c r="E11" s="15">
        <f t="shared" si="3"/>
        <v>44236</v>
      </c>
      <c r="F11" s="24">
        <f t="shared" si="4"/>
        <v>44236</v>
      </c>
      <c r="G11" s="27"/>
      <c r="H11" s="15">
        <f t="shared" si="5"/>
        <v>44264</v>
      </c>
      <c r="I11" s="24">
        <f t="shared" si="6"/>
        <v>44264</v>
      </c>
      <c r="J11" s="20"/>
      <c r="K11" s="15">
        <f t="shared" si="7"/>
        <v>44295</v>
      </c>
      <c r="L11" s="24">
        <f t="shared" si="8"/>
        <v>44295</v>
      </c>
      <c r="M11" s="20"/>
      <c r="N11" s="15">
        <f t="shared" si="9"/>
        <v>44325</v>
      </c>
      <c r="O11" s="24">
        <f t="shared" si="0"/>
        <v>44325</v>
      </c>
      <c r="P11" s="31"/>
      <c r="Q11" s="15">
        <f t="shared" si="10"/>
        <v>44356</v>
      </c>
      <c r="R11" s="24">
        <f t="shared" si="11"/>
        <v>44356</v>
      </c>
      <c r="S11" s="20"/>
    </row>
    <row r="12" spans="2:19" x14ac:dyDescent="0.25">
      <c r="B12" s="15">
        <f t="shared" si="1"/>
        <v>44206</v>
      </c>
      <c r="C12" s="24">
        <f t="shared" si="2"/>
        <v>44206</v>
      </c>
      <c r="D12" s="20"/>
      <c r="E12" s="15">
        <f t="shared" si="3"/>
        <v>44237</v>
      </c>
      <c r="F12" s="24">
        <f t="shared" si="4"/>
        <v>44237</v>
      </c>
      <c r="G12" s="27"/>
      <c r="H12" s="15">
        <f t="shared" si="5"/>
        <v>44265</v>
      </c>
      <c r="I12" s="24">
        <f t="shared" si="6"/>
        <v>44265</v>
      </c>
      <c r="J12" s="20"/>
      <c r="K12" s="15">
        <f t="shared" si="7"/>
        <v>44296</v>
      </c>
      <c r="L12" s="24">
        <f t="shared" si="8"/>
        <v>44296</v>
      </c>
      <c r="M12" s="20"/>
      <c r="N12" s="15">
        <f t="shared" si="9"/>
        <v>44326</v>
      </c>
      <c r="O12" s="24">
        <f t="shared" si="0"/>
        <v>44326</v>
      </c>
      <c r="P12" s="31"/>
      <c r="Q12" s="15">
        <f t="shared" si="10"/>
        <v>44357</v>
      </c>
      <c r="R12" s="24">
        <f t="shared" si="11"/>
        <v>44357</v>
      </c>
      <c r="S12" s="20"/>
    </row>
    <row r="13" spans="2:19" x14ac:dyDescent="0.25">
      <c r="B13" s="15">
        <f t="shared" si="1"/>
        <v>44207</v>
      </c>
      <c r="C13" s="24">
        <f t="shared" si="2"/>
        <v>44207</v>
      </c>
      <c r="D13" s="20"/>
      <c r="E13" s="15">
        <f t="shared" si="3"/>
        <v>44238</v>
      </c>
      <c r="F13" s="24">
        <f t="shared" si="4"/>
        <v>44238</v>
      </c>
      <c r="G13" s="27"/>
      <c r="H13" s="15">
        <f t="shared" si="5"/>
        <v>44266</v>
      </c>
      <c r="I13" s="24">
        <f t="shared" si="6"/>
        <v>44266</v>
      </c>
      <c r="J13" s="20"/>
      <c r="K13" s="15">
        <f t="shared" si="7"/>
        <v>44297</v>
      </c>
      <c r="L13" s="24">
        <f t="shared" si="8"/>
        <v>44297</v>
      </c>
      <c r="M13" s="20"/>
      <c r="N13" s="15">
        <f t="shared" si="9"/>
        <v>44327</v>
      </c>
      <c r="O13" s="24">
        <f t="shared" si="0"/>
        <v>44327</v>
      </c>
      <c r="P13" s="31"/>
      <c r="Q13" s="15">
        <f t="shared" si="10"/>
        <v>44358</v>
      </c>
      <c r="R13" s="24">
        <f t="shared" si="11"/>
        <v>44358</v>
      </c>
      <c r="S13" s="20"/>
    </row>
    <row r="14" spans="2:19" x14ac:dyDescent="0.25">
      <c r="B14" s="15">
        <f t="shared" si="1"/>
        <v>44208</v>
      </c>
      <c r="C14" s="24">
        <f t="shared" si="2"/>
        <v>44208</v>
      </c>
      <c r="D14" s="20"/>
      <c r="E14" s="15">
        <f t="shared" si="3"/>
        <v>44239</v>
      </c>
      <c r="F14" s="24">
        <f t="shared" si="4"/>
        <v>44239</v>
      </c>
      <c r="G14" s="27"/>
      <c r="H14" s="15">
        <f t="shared" si="5"/>
        <v>44267</v>
      </c>
      <c r="I14" s="24">
        <f t="shared" si="6"/>
        <v>44267</v>
      </c>
      <c r="J14" s="20"/>
      <c r="K14" s="15">
        <f t="shared" si="7"/>
        <v>44298</v>
      </c>
      <c r="L14" s="24">
        <f t="shared" si="8"/>
        <v>44298</v>
      </c>
      <c r="M14" s="20"/>
      <c r="N14" s="15">
        <f t="shared" si="9"/>
        <v>44328</v>
      </c>
      <c r="O14" s="24">
        <f t="shared" si="0"/>
        <v>44328</v>
      </c>
      <c r="P14" s="31"/>
      <c r="Q14" s="15">
        <f t="shared" si="10"/>
        <v>44359</v>
      </c>
      <c r="R14" s="24">
        <f t="shared" si="11"/>
        <v>44359</v>
      </c>
      <c r="S14" s="20"/>
    </row>
    <row r="15" spans="2:19" x14ac:dyDescent="0.25">
      <c r="B15" s="15">
        <f t="shared" si="1"/>
        <v>44209</v>
      </c>
      <c r="C15" s="24">
        <f t="shared" si="2"/>
        <v>44209</v>
      </c>
      <c r="D15" s="20"/>
      <c r="E15" s="15">
        <f t="shared" si="3"/>
        <v>44240</v>
      </c>
      <c r="F15" s="24">
        <f t="shared" si="4"/>
        <v>44240</v>
      </c>
      <c r="G15" s="27"/>
      <c r="H15" s="15">
        <f t="shared" si="5"/>
        <v>44268</v>
      </c>
      <c r="I15" s="24">
        <f t="shared" si="6"/>
        <v>44268</v>
      </c>
      <c r="J15" s="20"/>
      <c r="K15" s="15">
        <f t="shared" si="7"/>
        <v>44299</v>
      </c>
      <c r="L15" s="24">
        <f t="shared" si="8"/>
        <v>44299</v>
      </c>
      <c r="M15" s="20"/>
      <c r="N15" s="15">
        <f t="shared" si="9"/>
        <v>44329</v>
      </c>
      <c r="O15" s="24">
        <f t="shared" si="0"/>
        <v>44329</v>
      </c>
      <c r="P15" s="31"/>
      <c r="Q15" s="15">
        <f t="shared" si="10"/>
        <v>44360</v>
      </c>
      <c r="R15" s="24">
        <f t="shared" si="11"/>
        <v>44360</v>
      </c>
      <c r="S15" s="20"/>
    </row>
    <row r="16" spans="2:19" x14ac:dyDescent="0.25">
      <c r="B16" s="15">
        <f t="shared" si="1"/>
        <v>44210</v>
      </c>
      <c r="C16" s="24">
        <f t="shared" si="2"/>
        <v>44210</v>
      </c>
      <c r="D16" s="20"/>
      <c r="E16" s="15">
        <f t="shared" si="3"/>
        <v>44241</v>
      </c>
      <c r="F16" s="24">
        <f t="shared" si="4"/>
        <v>44241</v>
      </c>
      <c r="G16" s="27"/>
      <c r="H16" s="15">
        <f t="shared" si="5"/>
        <v>44269</v>
      </c>
      <c r="I16" s="24">
        <f t="shared" si="6"/>
        <v>44269</v>
      </c>
      <c r="J16" s="20"/>
      <c r="K16" s="15">
        <f t="shared" si="7"/>
        <v>44300</v>
      </c>
      <c r="L16" s="24">
        <f t="shared" si="8"/>
        <v>44300</v>
      </c>
      <c r="M16" s="20"/>
      <c r="N16" s="15">
        <f t="shared" si="9"/>
        <v>44330</v>
      </c>
      <c r="O16" s="24">
        <f t="shared" si="0"/>
        <v>44330</v>
      </c>
      <c r="P16" s="31"/>
      <c r="Q16" s="15">
        <f t="shared" si="10"/>
        <v>44361</v>
      </c>
      <c r="R16" s="24">
        <f t="shared" si="11"/>
        <v>44361</v>
      </c>
      <c r="S16" s="20"/>
    </row>
    <row r="17" spans="2:19" x14ac:dyDescent="0.25">
      <c r="B17" s="15">
        <f t="shared" si="1"/>
        <v>44211</v>
      </c>
      <c r="C17" s="24">
        <f t="shared" si="2"/>
        <v>44211</v>
      </c>
      <c r="D17" s="20"/>
      <c r="E17" s="15">
        <f t="shared" si="3"/>
        <v>44242</v>
      </c>
      <c r="F17" s="24">
        <f t="shared" si="4"/>
        <v>44242</v>
      </c>
      <c r="G17" s="27"/>
      <c r="H17" s="15">
        <f t="shared" si="5"/>
        <v>44270</v>
      </c>
      <c r="I17" s="24">
        <f t="shared" si="6"/>
        <v>44270</v>
      </c>
      <c r="J17" s="20"/>
      <c r="K17" s="15">
        <f t="shared" si="7"/>
        <v>44301</v>
      </c>
      <c r="L17" s="24">
        <f t="shared" si="8"/>
        <v>44301</v>
      </c>
      <c r="M17" s="20"/>
      <c r="N17" s="15">
        <f t="shared" si="9"/>
        <v>44331</v>
      </c>
      <c r="O17" s="24">
        <f t="shared" si="0"/>
        <v>44331</v>
      </c>
      <c r="P17" s="31"/>
      <c r="Q17" s="15">
        <f t="shared" si="10"/>
        <v>44362</v>
      </c>
      <c r="R17" s="24">
        <f t="shared" si="11"/>
        <v>44362</v>
      </c>
      <c r="S17" s="20"/>
    </row>
    <row r="18" spans="2:19" x14ac:dyDescent="0.25">
      <c r="B18" s="15">
        <f t="shared" si="1"/>
        <v>44212</v>
      </c>
      <c r="C18" s="24">
        <f t="shared" si="2"/>
        <v>44212</v>
      </c>
      <c r="D18" s="20"/>
      <c r="E18" s="15">
        <f t="shared" si="3"/>
        <v>44243</v>
      </c>
      <c r="F18" s="24">
        <f t="shared" si="4"/>
        <v>44243</v>
      </c>
      <c r="G18" s="27"/>
      <c r="H18" s="15">
        <f t="shared" si="5"/>
        <v>44271</v>
      </c>
      <c r="I18" s="24">
        <f t="shared" si="6"/>
        <v>44271</v>
      </c>
      <c r="J18" s="20"/>
      <c r="K18" s="15">
        <f t="shared" si="7"/>
        <v>44302</v>
      </c>
      <c r="L18" s="24">
        <f t="shared" si="8"/>
        <v>44302</v>
      </c>
      <c r="M18" s="20"/>
      <c r="N18" s="15">
        <f t="shared" si="9"/>
        <v>44332</v>
      </c>
      <c r="O18" s="24">
        <f t="shared" si="0"/>
        <v>44332</v>
      </c>
      <c r="P18" s="31"/>
      <c r="Q18" s="15">
        <f t="shared" si="10"/>
        <v>44363</v>
      </c>
      <c r="R18" s="24">
        <f t="shared" si="11"/>
        <v>44363</v>
      </c>
      <c r="S18" s="20"/>
    </row>
    <row r="19" spans="2:19" x14ac:dyDescent="0.25">
      <c r="B19" s="15">
        <f t="shared" si="1"/>
        <v>44213</v>
      </c>
      <c r="C19" s="24">
        <f t="shared" si="2"/>
        <v>44213</v>
      </c>
      <c r="D19" s="20"/>
      <c r="E19" s="15">
        <f t="shared" si="3"/>
        <v>44244</v>
      </c>
      <c r="F19" s="24">
        <f t="shared" si="4"/>
        <v>44244</v>
      </c>
      <c r="G19" s="27"/>
      <c r="H19" s="15">
        <f t="shared" si="5"/>
        <v>44272</v>
      </c>
      <c r="I19" s="24">
        <f t="shared" si="6"/>
        <v>44272</v>
      </c>
      <c r="J19" s="20"/>
      <c r="K19" s="15">
        <f t="shared" si="7"/>
        <v>44303</v>
      </c>
      <c r="L19" s="24">
        <f t="shared" si="8"/>
        <v>44303</v>
      </c>
      <c r="M19" s="20"/>
      <c r="N19" s="15">
        <f t="shared" si="9"/>
        <v>44333</v>
      </c>
      <c r="O19" s="24">
        <f t="shared" si="0"/>
        <v>44333</v>
      </c>
      <c r="P19" s="31"/>
      <c r="Q19" s="15">
        <f t="shared" si="10"/>
        <v>44364</v>
      </c>
      <c r="R19" s="24">
        <f t="shared" si="11"/>
        <v>44364</v>
      </c>
      <c r="S19" s="20"/>
    </row>
    <row r="20" spans="2:19" x14ac:dyDescent="0.25">
      <c r="B20" s="15">
        <f t="shared" si="1"/>
        <v>44214</v>
      </c>
      <c r="C20" s="24">
        <f t="shared" si="2"/>
        <v>44214</v>
      </c>
      <c r="D20" s="20"/>
      <c r="E20" s="15">
        <f t="shared" si="3"/>
        <v>44245</v>
      </c>
      <c r="F20" s="24">
        <f t="shared" si="4"/>
        <v>44245</v>
      </c>
      <c r="G20" s="27"/>
      <c r="H20" s="15">
        <f t="shared" si="5"/>
        <v>44273</v>
      </c>
      <c r="I20" s="24">
        <f t="shared" si="6"/>
        <v>44273</v>
      </c>
      <c r="J20" s="20"/>
      <c r="K20" s="15">
        <f t="shared" si="7"/>
        <v>44304</v>
      </c>
      <c r="L20" s="24">
        <f t="shared" si="8"/>
        <v>44304</v>
      </c>
      <c r="M20" s="20"/>
      <c r="N20" s="15">
        <f t="shared" si="9"/>
        <v>44334</v>
      </c>
      <c r="O20" s="24">
        <f t="shared" si="0"/>
        <v>44334</v>
      </c>
      <c r="P20" s="31"/>
      <c r="Q20" s="15">
        <f t="shared" si="10"/>
        <v>44365</v>
      </c>
      <c r="R20" s="24">
        <f t="shared" si="11"/>
        <v>44365</v>
      </c>
      <c r="S20" s="20"/>
    </row>
    <row r="21" spans="2:19" x14ac:dyDescent="0.25">
      <c r="B21" s="15">
        <f t="shared" si="1"/>
        <v>44215</v>
      </c>
      <c r="C21" s="24">
        <f t="shared" si="2"/>
        <v>44215</v>
      </c>
      <c r="D21" s="20"/>
      <c r="E21" s="15">
        <f t="shared" si="3"/>
        <v>44246</v>
      </c>
      <c r="F21" s="24">
        <f t="shared" si="4"/>
        <v>44246</v>
      </c>
      <c r="G21" s="27"/>
      <c r="H21" s="15">
        <f t="shared" si="5"/>
        <v>44274</v>
      </c>
      <c r="I21" s="24">
        <f t="shared" si="6"/>
        <v>44274</v>
      </c>
      <c r="J21" s="20"/>
      <c r="K21" s="15">
        <f t="shared" si="7"/>
        <v>44305</v>
      </c>
      <c r="L21" s="24">
        <f t="shared" si="8"/>
        <v>44305</v>
      </c>
      <c r="M21" s="20"/>
      <c r="N21" s="15">
        <f t="shared" si="9"/>
        <v>44335</v>
      </c>
      <c r="O21" s="24">
        <f t="shared" si="0"/>
        <v>44335</v>
      </c>
      <c r="P21" s="31"/>
      <c r="Q21" s="15">
        <f t="shared" si="10"/>
        <v>44366</v>
      </c>
      <c r="R21" s="24">
        <f t="shared" si="11"/>
        <v>44366</v>
      </c>
      <c r="S21" s="20"/>
    </row>
    <row r="22" spans="2:19" x14ac:dyDescent="0.25">
      <c r="B22" s="15">
        <f t="shared" si="1"/>
        <v>44216</v>
      </c>
      <c r="C22" s="24">
        <f t="shared" si="2"/>
        <v>44216</v>
      </c>
      <c r="D22" s="20"/>
      <c r="E22" s="15">
        <f t="shared" si="3"/>
        <v>44247</v>
      </c>
      <c r="F22" s="24">
        <f t="shared" si="4"/>
        <v>44247</v>
      </c>
      <c r="G22" s="27"/>
      <c r="H22" s="15">
        <f t="shared" si="5"/>
        <v>44275</v>
      </c>
      <c r="I22" s="24">
        <f t="shared" si="6"/>
        <v>44275</v>
      </c>
      <c r="J22" s="20"/>
      <c r="K22" s="15">
        <f t="shared" si="7"/>
        <v>44306</v>
      </c>
      <c r="L22" s="24">
        <f t="shared" si="8"/>
        <v>44306</v>
      </c>
      <c r="M22" s="20"/>
      <c r="N22" s="15">
        <f t="shared" si="9"/>
        <v>44336</v>
      </c>
      <c r="O22" s="24">
        <f t="shared" si="0"/>
        <v>44336</v>
      </c>
      <c r="P22" s="31"/>
      <c r="Q22" s="15">
        <f t="shared" si="10"/>
        <v>44367</v>
      </c>
      <c r="R22" s="24">
        <f t="shared" si="11"/>
        <v>44367</v>
      </c>
      <c r="S22" s="20"/>
    </row>
    <row r="23" spans="2:19" x14ac:dyDescent="0.25">
      <c r="B23" s="15">
        <f t="shared" si="1"/>
        <v>44217</v>
      </c>
      <c r="C23" s="24">
        <f t="shared" si="2"/>
        <v>44217</v>
      </c>
      <c r="D23" s="20"/>
      <c r="E23" s="15">
        <f t="shared" si="3"/>
        <v>44248</v>
      </c>
      <c r="F23" s="24">
        <f t="shared" si="4"/>
        <v>44248</v>
      </c>
      <c r="G23" s="27"/>
      <c r="H23" s="15">
        <f t="shared" si="5"/>
        <v>44276</v>
      </c>
      <c r="I23" s="24">
        <f t="shared" si="6"/>
        <v>44276</v>
      </c>
      <c r="J23" s="20"/>
      <c r="K23" s="15">
        <f t="shared" si="7"/>
        <v>44307</v>
      </c>
      <c r="L23" s="24">
        <f t="shared" si="8"/>
        <v>44307</v>
      </c>
      <c r="M23" s="20"/>
      <c r="N23" s="15">
        <f t="shared" si="9"/>
        <v>44337</v>
      </c>
      <c r="O23" s="24">
        <f t="shared" si="0"/>
        <v>44337</v>
      </c>
      <c r="P23" s="31"/>
      <c r="Q23" s="15">
        <f t="shared" si="10"/>
        <v>44368</v>
      </c>
      <c r="R23" s="24">
        <f t="shared" si="11"/>
        <v>44368</v>
      </c>
      <c r="S23" s="20"/>
    </row>
    <row r="24" spans="2:19" x14ac:dyDescent="0.25">
      <c r="B24" s="15">
        <f t="shared" si="1"/>
        <v>44218</v>
      </c>
      <c r="C24" s="24">
        <f t="shared" si="2"/>
        <v>44218</v>
      </c>
      <c r="D24" s="20"/>
      <c r="E24" s="15">
        <f t="shared" si="3"/>
        <v>44249</v>
      </c>
      <c r="F24" s="24">
        <f t="shared" si="4"/>
        <v>44249</v>
      </c>
      <c r="G24" s="27"/>
      <c r="H24" s="15">
        <f t="shared" si="5"/>
        <v>44277</v>
      </c>
      <c r="I24" s="24">
        <f t="shared" si="6"/>
        <v>44277</v>
      </c>
      <c r="J24" s="20"/>
      <c r="K24" s="15">
        <f t="shared" si="7"/>
        <v>44308</v>
      </c>
      <c r="L24" s="24">
        <f t="shared" si="8"/>
        <v>44308</v>
      </c>
      <c r="M24" s="20"/>
      <c r="N24" s="15">
        <f t="shared" si="9"/>
        <v>44338</v>
      </c>
      <c r="O24" s="24">
        <f t="shared" si="0"/>
        <v>44338</v>
      </c>
      <c r="P24" s="31"/>
      <c r="Q24" s="15">
        <f t="shared" si="10"/>
        <v>44369</v>
      </c>
      <c r="R24" s="24">
        <f t="shared" si="11"/>
        <v>44369</v>
      </c>
      <c r="S24" s="20"/>
    </row>
    <row r="25" spans="2:19" x14ac:dyDescent="0.25">
      <c r="B25" s="15">
        <f t="shared" si="1"/>
        <v>44219</v>
      </c>
      <c r="C25" s="24">
        <f t="shared" si="2"/>
        <v>44219</v>
      </c>
      <c r="D25" s="20"/>
      <c r="E25" s="15">
        <f t="shared" si="3"/>
        <v>44250</v>
      </c>
      <c r="F25" s="24">
        <f t="shared" si="4"/>
        <v>44250</v>
      </c>
      <c r="G25" s="27"/>
      <c r="H25" s="15">
        <f t="shared" si="5"/>
        <v>44278</v>
      </c>
      <c r="I25" s="24">
        <f t="shared" si="6"/>
        <v>44278</v>
      </c>
      <c r="J25" s="20"/>
      <c r="K25" s="15">
        <f t="shared" si="7"/>
        <v>44309</v>
      </c>
      <c r="L25" s="24">
        <f t="shared" si="8"/>
        <v>44309</v>
      </c>
      <c r="M25" s="20"/>
      <c r="N25" s="15">
        <f t="shared" si="9"/>
        <v>44339</v>
      </c>
      <c r="O25" s="24">
        <f t="shared" si="0"/>
        <v>44339</v>
      </c>
      <c r="P25" s="31"/>
      <c r="Q25" s="15">
        <f t="shared" si="10"/>
        <v>44370</v>
      </c>
      <c r="R25" s="24">
        <f t="shared" si="11"/>
        <v>44370</v>
      </c>
      <c r="S25" s="20"/>
    </row>
    <row r="26" spans="2:19" x14ac:dyDescent="0.25">
      <c r="B26" s="15">
        <f t="shared" si="1"/>
        <v>44220</v>
      </c>
      <c r="C26" s="24">
        <f t="shared" si="2"/>
        <v>44220</v>
      </c>
      <c r="D26" s="20"/>
      <c r="E26" s="15">
        <f t="shared" si="3"/>
        <v>44251</v>
      </c>
      <c r="F26" s="24">
        <f t="shared" si="4"/>
        <v>44251</v>
      </c>
      <c r="G26" s="27"/>
      <c r="H26" s="15">
        <f t="shared" si="5"/>
        <v>44279</v>
      </c>
      <c r="I26" s="24">
        <f t="shared" si="6"/>
        <v>44279</v>
      </c>
      <c r="J26" s="20"/>
      <c r="K26" s="15">
        <f t="shared" si="7"/>
        <v>44310</v>
      </c>
      <c r="L26" s="24">
        <f t="shared" si="8"/>
        <v>44310</v>
      </c>
      <c r="M26" s="20"/>
      <c r="N26" s="15">
        <f t="shared" si="9"/>
        <v>44340</v>
      </c>
      <c r="O26" s="24">
        <f t="shared" si="0"/>
        <v>44340</v>
      </c>
      <c r="P26" s="31"/>
      <c r="Q26" s="15">
        <f t="shared" si="10"/>
        <v>44371</v>
      </c>
      <c r="R26" s="24">
        <f t="shared" si="11"/>
        <v>44371</v>
      </c>
      <c r="S26" s="20"/>
    </row>
    <row r="27" spans="2:19" x14ac:dyDescent="0.25">
      <c r="B27" s="15">
        <f t="shared" si="1"/>
        <v>44221</v>
      </c>
      <c r="C27" s="24">
        <f t="shared" si="2"/>
        <v>44221</v>
      </c>
      <c r="D27" s="20"/>
      <c r="E27" s="15">
        <f t="shared" si="3"/>
        <v>44252</v>
      </c>
      <c r="F27" s="24">
        <f t="shared" si="4"/>
        <v>44252</v>
      </c>
      <c r="G27" s="27"/>
      <c r="H27" s="15">
        <f t="shared" si="5"/>
        <v>44280</v>
      </c>
      <c r="I27" s="24">
        <f t="shared" si="6"/>
        <v>44280</v>
      </c>
      <c r="J27" s="20"/>
      <c r="K27" s="15">
        <f t="shared" si="7"/>
        <v>44311</v>
      </c>
      <c r="L27" s="24">
        <f t="shared" si="8"/>
        <v>44311</v>
      </c>
      <c r="M27" s="20"/>
      <c r="N27" s="15">
        <f t="shared" si="9"/>
        <v>44341</v>
      </c>
      <c r="O27" s="24">
        <f t="shared" si="0"/>
        <v>44341</v>
      </c>
      <c r="P27" s="31"/>
      <c r="Q27" s="15">
        <f t="shared" si="10"/>
        <v>44372</v>
      </c>
      <c r="R27" s="24">
        <f t="shared" si="11"/>
        <v>44372</v>
      </c>
      <c r="S27" s="20"/>
    </row>
    <row r="28" spans="2:19" x14ac:dyDescent="0.25">
      <c r="B28" s="15">
        <f t="shared" si="1"/>
        <v>44222</v>
      </c>
      <c r="C28" s="24">
        <f t="shared" si="2"/>
        <v>44222</v>
      </c>
      <c r="D28" s="20"/>
      <c r="E28" s="15">
        <f t="shared" si="3"/>
        <v>44253</v>
      </c>
      <c r="F28" s="24">
        <f t="shared" si="4"/>
        <v>44253</v>
      </c>
      <c r="G28" s="27"/>
      <c r="H28" s="15">
        <f t="shared" si="5"/>
        <v>44281</v>
      </c>
      <c r="I28" s="24">
        <f t="shared" si="6"/>
        <v>44281</v>
      </c>
      <c r="J28" s="20"/>
      <c r="K28" s="15">
        <f t="shared" si="7"/>
        <v>44312</v>
      </c>
      <c r="L28" s="24">
        <f t="shared" si="8"/>
        <v>44312</v>
      </c>
      <c r="M28" s="20"/>
      <c r="N28" s="15">
        <f t="shared" si="9"/>
        <v>44342</v>
      </c>
      <c r="O28" s="24">
        <f t="shared" si="0"/>
        <v>44342</v>
      </c>
      <c r="P28" s="31"/>
      <c r="Q28" s="15">
        <f t="shared" si="10"/>
        <v>44373</v>
      </c>
      <c r="R28" s="24">
        <f t="shared" si="11"/>
        <v>44373</v>
      </c>
      <c r="S28" s="20"/>
    </row>
    <row r="29" spans="2:19" x14ac:dyDescent="0.25">
      <c r="B29" s="15">
        <f t="shared" si="1"/>
        <v>44223</v>
      </c>
      <c r="C29" s="24">
        <f t="shared" si="2"/>
        <v>44223</v>
      </c>
      <c r="D29" s="20"/>
      <c r="E29" s="15">
        <f t="shared" si="3"/>
        <v>44254</v>
      </c>
      <c r="F29" s="24">
        <f t="shared" si="4"/>
        <v>44254</v>
      </c>
      <c r="G29" s="27"/>
      <c r="H29" s="15">
        <f t="shared" si="5"/>
        <v>44282</v>
      </c>
      <c r="I29" s="24">
        <f t="shared" si="6"/>
        <v>44282</v>
      </c>
      <c r="J29" s="20"/>
      <c r="K29" s="15">
        <f t="shared" si="7"/>
        <v>44313</v>
      </c>
      <c r="L29" s="24">
        <f t="shared" si="8"/>
        <v>44313</v>
      </c>
      <c r="M29" s="20"/>
      <c r="N29" s="15">
        <f t="shared" si="9"/>
        <v>44343</v>
      </c>
      <c r="O29" s="24">
        <f t="shared" si="0"/>
        <v>44343</v>
      </c>
      <c r="P29" s="31"/>
      <c r="Q29" s="15">
        <f t="shared" si="10"/>
        <v>44374</v>
      </c>
      <c r="R29" s="24">
        <f t="shared" si="11"/>
        <v>44374</v>
      </c>
      <c r="S29" s="20"/>
    </row>
    <row r="30" spans="2:19" x14ac:dyDescent="0.25">
      <c r="B30" s="15">
        <f t="shared" si="1"/>
        <v>44224</v>
      </c>
      <c r="C30" s="24">
        <f t="shared" si="2"/>
        <v>44224</v>
      </c>
      <c r="D30" s="20"/>
      <c r="E30" s="15">
        <f t="shared" si="3"/>
        <v>44255</v>
      </c>
      <c r="F30" s="24">
        <f t="shared" si="4"/>
        <v>44255</v>
      </c>
      <c r="G30" s="27"/>
      <c r="H30" s="15">
        <f t="shared" si="5"/>
        <v>44283</v>
      </c>
      <c r="I30" s="24">
        <f t="shared" si="6"/>
        <v>44283</v>
      </c>
      <c r="J30" s="20"/>
      <c r="K30" s="15">
        <f t="shared" si="7"/>
        <v>44314</v>
      </c>
      <c r="L30" s="24">
        <f t="shared" si="8"/>
        <v>44314</v>
      </c>
      <c r="M30" s="20"/>
      <c r="N30" s="15">
        <f t="shared" si="9"/>
        <v>44344</v>
      </c>
      <c r="O30" s="24">
        <f t="shared" si="0"/>
        <v>44344</v>
      </c>
      <c r="P30" s="31"/>
      <c r="Q30" s="15">
        <f t="shared" si="10"/>
        <v>44375</v>
      </c>
      <c r="R30" s="24">
        <f t="shared" si="11"/>
        <v>44375</v>
      </c>
      <c r="S30" s="20"/>
    </row>
    <row r="31" spans="2:19" x14ac:dyDescent="0.25">
      <c r="B31" s="15">
        <f t="shared" si="1"/>
        <v>44225</v>
      </c>
      <c r="C31" s="24">
        <f t="shared" si="2"/>
        <v>44225</v>
      </c>
      <c r="D31" s="20"/>
      <c r="E31" s="17"/>
      <c r="F31" s="24"/>
      <c r="G31" s="28"/>
      <c r="H31" s="15">
        <f t="shared" si="5"/>
        <v>44284</v>
      </c>
      <c r="I31" s="24">
        <f t="shared" si="6"/>
        <v>44284</v>
      </c>
      <c r="J31" s="20"/>
      <c r="K31" s="15">
        <f t="shared" si="7"/>
        <v>44315</v>
      </c>
      <c r="L31" s="24">
        <f t="shared" si="8"/>
        <v>44315</v>
      </c>
      <c r="M31" s="20"/>
      <c r="N31" s="15">
        <f t="shared" si="9"/>
        <v>44345</v>
      </c>
      <c r="O31" s="24">
        <f t="shared" si="0"/>
        <v>44345</v>
      </c>
      <c r="P31" s="31"/>
      <c r="Q31" s="15">
        <f t="shared" si="10"/>
        <v>44376</v>
      </c>
      <c r="R31" s="24">
        <f t="shared" si="11"/>
        <v>44376</v>
      </c>
      <c r="S31" s="20"/>
    </row>
    <row r="32" spans="2:19" x14ac:dyDescent="0.25">
      <c r="B32" s="15">
        <f t="shared" si="1"/>
        <v>44226</v>
      </c>
      <c r="C32" s="24">
        <f t="shared" si="2"/>
        <v>44226</v>
      </c>
      <c r="D32" s="20"/>
      <c r="E32" s="17"/>
      <c r="F32" s="24"/>
      <c r="G32" s="28"/>
      <c r="H32" s="15">
        <f t="shared" si="5"/>
        <v>44285</v>
      </c>
      <c r="I32" s="24">
        <f t="shared" si="6"/>
        <v>44285</v>
      </c>
      <c r="J32" s="20"/>
      <c r="K32" s="15">
        <f t="shared" si="7"/>
        <v>44316</v>
      </c>
      <c r="L32" s="24">
        <f t="shared" si="8"/>
        <v>44316</v>
      </c>
      <c r="M32" s="20"/>
      <c r="N32" s="15">
        <f t="shared" si="9"/>
        <v>44346</v>
      </c>
      <c r="O32" s="24">
        <f t="shared" si="0"/>
        <v>44346</v>
      </c>
      <c r="P32" s="31"/>
      <c r="Q32" s="15">
        <f t="shared" si="10"/>
        <v>44377</v>
      </c>
      <c r="R32" s="24">
        <f t="shared" si="11"/>
        <v>44377</v>
      </c>
      <c r="S32" s="20"/>
    </row>
    <row r="33" spans="2:23" x14ac:dyDescent="0.25">
      <c r="B33" s="16">
        <f t="shared" si="1"/>
        <v>44227</v>
      </c>
      <c r="C33" s="25">
        <f t="shared" si="2"/>
        <v>44227</v>
      </c>
      <c r="D33" s="21"/>
      <c r="E33" s="18"/>
      <c r="F33" s="25"/>
      <c r="G33" s="29"/>
      <c r="H33" s="16">
        <f t="shared" si="5"/>
        <v>44286</v>
      </c>
      <c r="I33" s="25">
        <f t="shared" si="6"/>
        <v>44286</v>
      </c>
      <c r="J33" s="21"/>
      <c r="K33" s="16"/>
      <c r="L33" s="25"/>
      <c r="M33" s="21"/>
      <c r="N33" s="16">
        <f t="shared" si="9"/>
        <v>44347</v>
      </c>
      <c r="O33" s="25">
        <f t="shared" si="0"/>
        <v>44347</v>
      </c>
      <c r="P33" s="32"/>
      <c r="Q33" s="16"/>
      <c r="R33" s="25"/>
      <c r="S33" s="21"/>
      <c r="W33" s="3"/>
    </row>
    <row r="34" spans="2:23" ht="20.25" customHeight="1" x14ac:dyDescent="0.25">
      <c r="D34" s="2"/>
      <c r="G34" s="1"/>
    </row>
    <row r="35" spans="2:23" ht="45.75" customHeight="1" x14ac:dyDescent="0.7">
      <c r="C35" s="36">
        <f>B1</f>
        <v>44197</v>
      </c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2:23" x14ac:dyDescent="0.25">
      <c r="B36" s="38">
        <v>43647</v>
      </c>
      <c r="C36" s="39"/>
      <c r="D36" s="40"/>
      <c r="E36" s="41">
        <v>43678</v>
      </c>
      <c r="F36" s="42"/>
      <c r="G36" s="43"/>
      <c r="H36" s="44">
        <v>43709</v>
      </c>
      <c r="I36" s="45"/>
      <c r="J36" s="46"/>
      <c r="K36" s="47">
        <v>43739</v>
      </c>
      <c r="L36" s="48"/>
      <c r="M36" s="49"/>
      <c r="N36" s="50">
        <v>43770</v>
      </c>
      <c r="O36" s="51"/>
      <c r="P36" s="52"/>
      <c r="Q36" s="53">
        <v>43800</v>
      </c>
      <c r="R36" s="54"/>
      <c r="S36" s="55"/>
    </row>
    <row r="37" spans="2:23" x14ac:dyDescent="0.25">
      <c r="B37" s="22">
        <f>Q32+1</f>
        <v>44378</v>
      </c>
      <c r="C37" s="23">
        <f>R32+1</f>
        <v>44378</v>
      </c>
      <c r="D37" s="19"/>
      <c r="E37" s="22">
        <f>B67+1</f>
        <v>44409</v>
      </c>
      <c r="F37" s="23">
        <f>C67+1</f>
        <v>44409</v>
      </c>
      <c r="G37" s="19"/>
      <c r="H37" s="22">
        <f>E67+1</f>
        <v>44440</v>
      </c>
      <c r="I37" s="23">
        <f>F67+1</f>
        <v>44440</v>
      </c>
      <c r="J37" s="19"/>
      <c r="K37" s="22">
        <f>H66+1</f>
        <v>44470</v>
      </c>
      <c r="L37" s="23">
        <f>I66+1</f>
        <v>44470</v>
      </c>
      <c r="M37" s="19"/>
      <c r="N37" s="22">
        <f>K67+1</f>
        <v>44501</v>
      </c>
      <c r="O37" s="23">
        <f>L67+1</f>
        <v>44501</v>
      </c>
      <c r="P37" s="19"/>
      <c r="Q37" s="22">
        <f>N66+1</f>
        <v>44531</v>
      </c>
      <c r="R37" s="23">
        <f>O66+1</f>
        <v>44531</v>
      </c>
      <c r="S37" s="19"/>
    </row>
    <row r="38" spans="2:23" x14ac:dyDescent="0.25">
      <c r="B38" s="15">
        <f t="shared" ref="B38:B67" si="12">B37+1</f>
        <v>44379</v>
      </c>
      <c r="C38" s="24">
        <f t="shared" ref="C38:C67" si="13">C37+1</f>
        <v>44379</v>
      </c>
      <c r="D38" s="20"/>
      <c r="E38" s="15">
        <f t="shared" ref="E38:E67" si="14">E37+1</f>
        <v>44410</v>
      </c>
      <c r="F38" s="24">
        <f t="shared" ref="F38:F67" si="15">F37+1</f>
        <v>44410</v>
      </c>
      <c r="G38" s="20"/>
      <c r="H38" s="15">
        <f t="shared" ref="H38:H66" si="16">H37+1</f>
        <v>44441</v>
      </c>
      <c r="I38" s="24">
        <f t="shared" ref="I38:I66" si="17">I37+1</f>
        <v>44441</v>
      </c>
      <c r="J38" s="20"/>
      <c r="K38" s="15">
        <f t="shared" ref="K38:K67" si="18">K37+1</f>
        <v>44471</v>
      </c>
      <c r="L38" s="24">
        <f t="shared" ref="L38:L67" si="19">L37+1</f>
        <v>44471</v>
      </c>
      <c r="M38" s="20"/>
      <c r="N38" s="15">
        <f t="shared" ref="N38:N66" si="20">N37+1</f>
        <v>44502</v>
      </c>
      <c r="O38" s="24">
        <f t="shared" ref="O38:O66" si="21">O37+1</f>
        <v>44502</v>
      </c>
      <c r="P38" s="20"/>
      <c r="Q38" s="15">
        <f t="shared" ref="Q38:Q67" si="22">Q37+1</f>
        <v>44532</v>
      </c>
      <c r="R38" s="24">
        <f t="shared" ref="R38:R67" si="23">R37+1</f>
        <v>44532</v>
      </c>
      <c r="S38" s="20"/>
    </row>
    <row r="39" spans="2:23" x14ac:dyDescent="0.25">
      <c r="B39" s="15">
        <f t="shared" si="12"/>
        <v>44380</v>
      </c>
      <c r="C39" s="24">
        <f t="shared" si="13"/>
        <v>44380</v>
      </c>
      <c r="D39" s="20"/>
      <c r="E39" s="15">
        <f t="shared" si="14"/>
        <v>44411</v>
      </c>
      <c r="F39" s="24">
        <f t="shared" si="15"/>
        <v>44411</v>
      </c>
      <c r="G39" s="20"/>
      <c r="H39" s="15">
        <f t="shared" si="16"/>
        <v>44442</v>
      </c>
      <c r="I39" s="24">
        <f t="shared" si="17"/>
        <v>44442</v>
      </c>
      <c r="J39" s="20"/>
      <c r="K39" s="15">
        <f t="shared" si="18"/>
        <v>44472</v>
      </c>
      <c r="L39" s="24">
        <f t="shared" si="19"/>
        <v>44472</v>
      </c>
      <c r="M39" s="20"/>
      <c r="N39" s="15">
        <f t="shared" si="20"/>
        <v>44503</v>
      </c>
      <c r="O39" s="24">
        <f t="shared" si="21"/>
        <v>44503</v>
      </c>
      <c r="P39" s="20"/>
      <c r="Q39" s="15">
        <f t="shared" si="22"/>
        <v>44533</v>
      </c>
      <c r="R39" s="24">
        <f t="shared" si="23"/>
        <v>44533</v>
      </c>
      <c r="S39" s="20"/>
    </row>
    <row r="40" spans="2:23" x14ac:dyDescent="0.25">
      <c r="B40" s="15">
        <f t="shared" si="12"/>
        <v>44381</v>
      </c>
      <c r="C40" s="24">
        <f t="shared" si="13"/>
        <v>44381</v>
      </c>
      <c r="D40" s="20"/>
      <c r="E40" s="15">
        <f t="shared" si="14"/>
        <v>44412</v>
      </c>
      <c r="F40" s="24">
        <f t="shared" si="15"/>
        <v>44412</v>
      </c>
      <c r="G40" s="20"/>
      <c r="H40" s="15">
        <f t="shared" si="16"/>
        <v>44443</v>
      </c>
      <c r="I40" s="24">
        <f t="shared" si="17"/>
        <v>44443</v>
      </c>
      <c r="J40" s="20"/>
      <c r="K40" s="15">
        <f t="shared" si="18"/>
        <v>44473</v>
      </c>
      <c r="L40" s="24">
        <f t="shared" si="19"/>
        <v>44473</v>
      </c>
      <c r="M40" s="20"/>
      <c r="N40" s="15">
        <f t="shared" si="20"/>
        <v>44504</v>
      </c>
      <c r="O40" s="24">
        <f t="shared" si="21"/>
        <v>44504</v>
      </c>
      <c r="P40" s="20"/>
      <c r="Q40" s="15">
        <f t="shared" si="22"/>
        <v>44534</v>
      </c>
      <c r="R40" s="24">
        <f t="shared" si="23"/>
        <v>44534</v>
      </c>
      <c r="S40" s="20"/>
    </row>
    <row r="41" spans="2:23" x14ac:dyDescent="0.25">
      <c r="B41" s="15">
        <f t="shared" si="12"/>
        <v>44382</v>
      </c>
      <c r="C41" s="24">
        <f t="shared" si="13"/>
        <v>44382</v>
      </c>
      <c r="D41" s="20"/>
      <c r="E41" s="15">
        <f t="shared" si="14"/>
        <v>44413</v>
      </c>
      <c r="F41" s="24">
        <f t="shared" si="15"/>
        <v>44413</v>
      </c>
      <c r="G41" s="20"/>
      <c r="H41" s="15">
        <f t="shared" si="16"/>
        <v>44444</v>
      </c>
      <c r="I41" s="24">
        <f t="shared" si="17"/>
        <v>44444</v>
      </c>
      <c r="J41" s="20"/>
      <c r="K41" s="15">
        <f t="shared" si="18"/>
        <v>44474</v>
      </c>
      <c r="L41" s="24">
        <f t="shared" si="19"/>
        <v>44474</v>
      </c>
      <c r="M41" s="20"/>
      <c r="N41" s="15">
        <f t="shared" si="20"/>
        <v>44505</v>
      </c>
      <c r="O41" s="24">
        <f t="shared" si="21"/>
        <v>44505</v>
      </c>
      <c r="P41" s="20"/>
      <c r="Q41" s="15">
        <f t="shared" si="22"/>
        <v>44535</v>
      </c>
      <c r="R41" s="24">
        <f t="shared" si="23"/>
        <v>44535</v>
      </c>
      <c r="S41" s="20"/>
    </row>
    <row r="42" spans="2:23" x14ac:dyDescent="0.25">
      <c r="B42" s="15">
        <f t="shared" si="12"/>
        <v>44383</v>
      </c>
      <c r="C42" s="24">
        <f t="shared" si="13"/>
        <v>44383</v>
      </c>
      <c r="D42" s="20"/>
      <c r="E42" s="15">
        <f t="shared" si="14"/>
        <v>44414</v>
      </c>
      <c r="F42" s="24">
        <f t="shared" si="15"/>
        <v>44414</v>
      </c>
      <c r="G42" s="20"/>
      <c r="H42" s="15">
        <f t="shared" si="16"/>
        <v>44445</v>
      </c>
      <c r="I42" s="24">
        <f t="shared" si="17"/>
        <v>44445</v>
      </c>
      <c r="J42" s="20"/>
      <c r="K42" s="15">
        <f t="shared" si="18"/>
        <v>44475</v>
      </c>
      <c r="L42" s="24">
        <f t="shared" si="19"/>
        <v>44475</v>
      </c>
      <c r="M42" s="20"/>
      <c r="N42" s="15">
        <f t="shared" si="20"/>
        <v>44506</v>
      </c>
      <c r="O42" s="24">
        <f t="shared" si="21"/>
        <v>44506</v>
      </c>
      <c r="P42" s="20"/>
      <c r="Q42" s="15">
        <f t="shared" si="22"/>
        <v>44536</v>
      </c>
      <c r="R42" s="24">
        <f t="shared" si="23"/>
        <v>44536</v>
      </c>
      <c r="S42" s="20"/>
    </row>
    <row r="43" spans="2:23" x14ac:dyDescent="0.25">
      <c r="B43" s="15">
        <f t="shared" si="12"/>
        <v>44384</v>
      </c>
      <c r="C43" s="24">
        <f t="shared" si="13"/>
        <v>44384</v>
      </c>
      <c r="D43" s="20"/>
      <c r="E43" s="15">
        <f t="shared" si="14"/>
        <v>44415</v>
      </c>
      <c r="F43" s="24">
        <f t="shared" si="15"/>
        <v>44415</v>
      </c>
      <c r="G43" s="20"/>
      <c r="H43" s="15">
        <f t="shared" si="16"/>
        <v>44446</v>
      </c>
      <c r="I43" s="24">
        <f t="shared" si="17"/>
        <v>44446</v>
      </c>
      <c r="J43" s="20"/>
      <c r="K43" s="15">
        <f t="shared" si="18"/>
        <v>44476</v>
      </c>
      <c r="L43" s="24">
        <f t="shared" si="19"/>
        <v>44476</v>
      </c>
      <c r="M43" s="20"/>
      <c r="N43" s="15">
        <f t="shared" si="20"/>
        <v>44507</v>
      </c>
      <c r="O43" s="24">
        <f t="shared" si="21"/>
        <v>44507</v>
      </c>
      <c r="P43" s="20"/>
      <c r="Q43" s="15">
        <f t="shared" si="22"/>
        <v>44537</v>
      </c>
      <c r="R43" s="24">
        <f t="shared" si="23"/>
        <v>44537</v>
      </c>
      <c r="S43" s="20"/>
    </row>
    <row r="44" spans="2:23" x14ac:dyDescent="0.25">
      <c r="B44" s="15">
        <f t="shared" si="12"/>
        <v>44385</v>
      </c>
      <c r="C44" s="24">
        <f t="shared" si="13"/>
        <v>44385</v>
      </c>
      <c r="D44" s="20"/>
      <c r="E44" s="15">
        <f t="shared" si="14"/>
        <v>44416</v>
      </c>
      <c r="F44" s="24">
        <f t="shared" si="15"/>
        <v>44416</v>
      </c>
      <c r="G44" s="20"/>
      <c r="H44" s="15">
        <f t="shared" si="16"/>
        <v>44447</v>
      </c>
      <c r="I44" s="24">
        <f t="shared" si="17"/>
        <v>44447</v>
      </c>
      <c r="J44" s="20"/>
      <c r="K44" s="15">
        <f t="shared" si="18"/>
        <v>44477</v>
      </c>
      <c r="L44" s="24">
        <f t="shared" si="19"/>
        <v>44477</v>
      </c>
      <c r="M44" s="20"/>
      <c r="N44" s="15">
        <f t="shared" si="20"/>
        <v>44508</v>
      </c>
      <c r="O44" s="24">
        <f t="shared" si="21"/>
        <v>44508</v>
      </c>
      <c r="P44" s="20"/>
      <c r="Q44" s="15">
        <f t="shared" si="22"/>
        <v>44538</v>
      </c>
      <c r="R44" s="24">
        <f t="shared" si="23"/>
        <v>44538</v>
      </c>
      <c r="S44" s="20"/>
    </row>
    <row r="45" spans="2:23" x14ac:dyDescent="0.25">
      <c r="B45" s="15">
        <f t="shared" si="12"/>
        <v>44386</v>
      </c>
      <c r="C45" s="24">
        <f t="shared" si="13"/>
        <v>44386</v>
      </c>
      <c r="D45" s="20"/>
      <c r="E45" s="15">
        <f t="shared" si="14"/>
        <v>44417</v>
      </c>
      <c r="F45" s="24">
        <f t="shared" si="15"/>
        <v>44417</v>
      </c>
      <c r="G45" s="20"/>
      <c r="H45" s="15">
        <f t="shared" si="16"/>
        <v>44448</v>
      </c>
      <c r="I45" s="24">
        <f t="shared" si="17"/>
        <v>44448</v>
      </c>
      <c r="J45" s="20"/>
      <c r="K45" s="15">
        <f t="shared" si="18"/>
        <v>44478</v>
      </c>
      <c r="L45" s="24">
        <f t="shared" si="19"/>
        <v>44478</v>
      </c>
      <c r="M45" s="20"/>
      <c r="N45" s="15">
        <f t="shared" si="20"/>
        <v>44509</v>
      </c>
      <c r="O45" s="24">
        <f t="shared" si="21"/>
        <v>44509</v>
      </c>
      <c r="P45" s="20"/>
      <c r="Q45" s="15">
        <f t="shared" si="22"/>
        <v>44539</v>
      </c>
      <c r="R45" s="24">
        <f t="shared" si="23"/>
        <v>44539</v>
      </c>
      <c r="S45" s="20"/>
    </row>
    <row r="46" spans="2:23" x14ac:dyDescent="0.25">
      <c r="B46" s="15">
        <f t="shared" si="12"/>
        <v>44387</v>
      </c>
      <c r="C46" s="24">
        <f t="shared" si="13"/>
        <v>44387</v>
      </c>
      <c r="D46" s="20"/>
      <c r="E46" s="15">
        <f t="shared" si="14"/>
        <v>44418</v>
      </c>
      <c r="F46" s="24">
        <f t="shared" si="15"/>
        <v>44418</v>
      </c>
      <c r="G46" s="20"/>
      <c r="H46" s="15">
        <f t="shared" si="16"/>
        <v>44449</v>
      </c>
      <c r="I46" s="24">
        <f t="shared" si="17"/>
        <v>44449</v>
      </c>
      <c r="J46" s="20"/>
      <c r="K46" s="15">
        <f t="shared" si="18"/>
        <v>44479</v>
      </c>
      <c r="L46" s="24">
        <f t="shared" si="19"/>
        <v>44479</v>
      </c>
      <c r="M46" s="20"/>
      <c r="N46" s="15">
        <f t="shared" si="20"/>
        <v>44510</v>
      </c>
      <c r="O46" s="24">
        <f t="shared" si="21"/>
        <v>44510</v>
      </c>
      <c r="P46" s="20"/>
      <c r="Q46" s="15">
        <f t="shared" si="22"/>
        <v>44540</v>
      </c>
      <c r="R46" s="24">
        <f t="shared" si="23"/>
        <v>44540</v>
      </c>
      <c r="S46" s="20"/>
    </row>
    <row r="47" spans="2:23" x14ac:dyDescent="0.25">
      <c r="B47" s="15">
        <f t="shared" si="12"/>
        <v>44388</v>
      </c>
      <c r="C47" s="24">
        <f t="shared" si="13"/>
        <v>44388</v>
      </c>
      <c r="D47" s="20"/>
      <c r="E47" s="15">
        <f t="shared" si="14"/>
        <v>44419</v>
      </c>
      <c r="F47" s="24">
        <f t="shared" si="15"/>
        <v>44419</v>
      </c>
      <c r="G47" s="20"/>
      <c r="H47" s="15">
        <f t="shared" si="16"/>
        <v>44450</v>
      </c>
      <c r="I47" s="24">
        <f t="shared" si="17"/>
        <v>44450</v>
      </c>
      <c r="J47" s="20"/>
      <c r="K47" s="15">
        <f t="shared" si="18"/>
        <v>44480</v>
      </c>
      <c r="L47" s="24">
        <f t="shared" si="19"/>
        <v>44480</v>
      </c>
      <c r="M47" s="20"/>
      <c r="N47" s="15">
        <f t="shared" si="20"/>
        <v>44511</v>
      </c>
      <c r="O47" s="24">
        <f t="shared" si="21"/>
        <v>44511</v>
      </c>
      <c r="P47" s="20"/>
      <c r="Q47" s="15">
        <f t="shared" si="22"/>
        <v>44541</v>
      </c>
      <c r="R47" s="24">
        <f t="shared" si="23"/>
        <v>44541</v>
      </c>
      <c r="S47" s="20"/>
    </row>
    <row r="48" spans="2:23" x14ac:dyDescent="0.25">
      <c r="B48" s="15">
        <f t="shared" si="12"/>
        <v>44389</v>
      </c>
      <c r="C48" s="24">
        <f t="shared" si="13"/>
        <v>44389</v>
      </c>
      <c r="D48" s="20"/>
      <c r="E48" s="15">
        <f t="shared" si="14"/>
        <v>44420</v>
      </c>
      <c r="F48" s="24">
        <f t="shared" si="15"/>
        <v>44420</v>
      </c>
      <c r="G48" s="20"/>
      <c r="H48" s="15">
        <f t="shared" si="16"/>
        <v>44451</v>
      </c>
      <c r="I48" s="24">
        <f t="shared" si="17"/>
        <v>44451</v>
      </c>
      <c r="J48" s="20"/>
      <c r="K48" s="15">
        <f t="shared" si="18"/>
        <v>44481</v>
      </c>
      <c r="L48" s="24">
        <f t="shared" si="19"/>
        <v>44481</v>
      </c>
      <c r="M48" s="20"/>
      <c r="N48" s="15">
        <f t="shared" si="20"/>
        <v>44512</v>
      </c>
      <c r="O48" s="24">
        <f t="shared" si="21"/>
        <v>44512</v>
      </c>
      <c r="P48" s="20"/>
      <c r="Q48" s="15">
        <f t="shared" si="22"/>
        <v>44542</v>
      </c>
      <c r="R48" s="24">
        <f t="shared" si="23"/>
        <v>44542</v>
      </c>
      <c r="S48" s="20"/>
    </row>
    <row r="49" spans="2:19" x14ac:dyDescent="0.25">
      <c r="B49" s="15">
        <f t="shared" si="12"/>
        <v>44390</v>
      </c>
      <c r="C49" s="24">
        <f t="shared" si="13"/>
        <v>44390</v>
      </c>
      <c r="D49" s="20"/>
      <c r="E49" s="15">
        <f t="shared" si="14"/>
        <v>44421</v>
      </c>
      <c r="F49" s="24">
        <f t="shared" si="15"/>
        <v>44421</v>
      </c>
      <c r="G49" s="20"/>
      <c r="H49" s="15">
        <f t="shared" si="16"/>
        <v>44452</v>
      </c>
      <c r="I49" s="24">
        <f t="shared" si="17"/>
        <v>44452</v>
      </c>
      <c r="J49" s="20"/>
      <c r="K49" s="15">
        <f t="shared" si="18"/>
        <v>44482</v>
      </c>
      <c r="L49" s="24">
        <f t="shared" si="19"/>
        <v>44482</v>
      </c>
      <c r="M49" s="20"/>
      <c r="N49" s="15">
        <f t="shared" si="20"/>
        <v>44513</v>
      </c>
      <c r="O49" s="24">
        <f t="shared" si="21"/>
        <v>44513</v>
      </c>
      <c r="P49" s="20"/>
      <c r="Q49" s="15">
        <f t="shared" si="22"/>
        <v>44543</v>
      </c>
      <c r="R49" s="24">
        <f t="shared" si="23"/>
        <v>44543</v>
      </c>
      <c r="S49" s="20"/>
    </row>
    <row r="50" spans="2:19" x14ac:dyDescent="0.25">
      <c r="B50" s="15">
        <f t="shared" si="12"/>
        <v>44391</v>
      </c>
      <c r="C50" s="24">
        <f t="shared" si="13"/>
        <v>44391</v>
      </c>
      <c r="D50" s="20"/>
      <c r="E50" s="15">
        <f t="shared" si="14"/>
        <v>44422</v>
      </c>
      <c r="F50" s="24">
        <f t="shared" si="15"/>
        <v>44422</v>
      </c>
      <c r="G50" s="20"/>
      <c r="H50" s="15">
        <f t="shared" si="16"/>
        <v>44453</v>
      </c>
      <c r="I50" s="24">
        <f t="shared" si="17"/>
        <v>44453</v>
      </c>
      <c r="J50" s="20"/>
      <c r="K50" s="15">
        <f t="shared" si="18"/>
        <v>44483</v>
      </c>
      <c r="L50" s="24">
        <f t="shared" si="19"/>
        <v>44483</v>
      </c>
      <c r="M50" s="20"/>
      <c r="N50" s="15">
        <f t="shared" si="20"/>
        <v>44514</v>
      </c>
      <c r="O50" s="24">
        <f t="shared" si="21"/>
        <v>44514</v>
      </c>
      <c r="P50" s="20"/>
      <c r="Q50" s="15">
        <f t="shared" si="22"/>
        <v>44544</v>
      </c>
      <c r="R50" s="24">
        <f t="shared" si="23"/>
        <v>44544</v>
      </c>
      <c r="S50" s="20"/>
    </row>
    <row r="51" spans="2:19" x14ac:dyDescent="0.25">
      <c r="B51" s="15">
        <f t="shared" si="12"/>
        <v>44392</v>
      </c>
      <c r="C51" s="24">
        <f t="shared" si="13"/>
        <v>44392</v>
      </c>
      <c r="D51" s="20"/>
      <c r="E51" s="15">
        <f t="shared" si="14"/>
        <v>44423</v>
      </c>
      <c r="F51" s="24">
        <f t="shared" si="15"/>
        <v>44423</v>
      </c>
      <c r="G51" s="20"/>
      <c r="H51" s="15">
        <f t="shared" si="16"/>
        <v>44454</v>
      </c>
      <c r="I51" s="24">
        <f t="shared" si="17"/>
        <v>44454</v>
      </c>
      <c r="J51" s="20"/>
      <c r="K51" s="15">
        <f t="shared" si="18"/>
        <v>44484</v>
      </c>
      <c r="L51" s="24">
        <f t="shared" si="19"/>
        <v>44484</v>
      </c>
      <c r="M51" s="20"/>
      <c r="N51" s="15">
        <f t="shared" si="20"/>
        <v>44515</v>
      </c>
      <c r="O51" s="24">
        <f t="shared" si="21"/>
        <v>44515</v>
      </c>
      <c r="P51" s="20"/>
      <c r="Q51" s="15">
        <f t="shared" si="22"/>
        <v>44545</v>
      </c>
      <c r="R51" s="24">
        <f t="shared" si="23"/>
        <v>44545</v>
      </c>
      <c r="S51" s="20"/>
    </row>
    <row r="52" spans="2:19" x14ac:dyDescent="0.25">
      <c r="B52" s="15">
        <f t="shared" si="12"/>
        <v>44393</v>
      </c>
      <c r="C52" s="24">
        <f t="shared" si="13"/>
        <v>44393</v>
      </c>
      <c r="D52" s="20"/>
      <c r="E52" s="15">
        <f t="shared" si="14"/>
        <v>44424</v>
      </c>
      <c r="F52" s="24">
        <f t="shared" si="15"/>
        <v>44424</v>
      </c>
      <c r="G52" s="20"/>
      <c r="H52" s="15">
        <f t="shared" si="16"/>
        <v>44455</v>
      </c>
      <c r="I52" s="24">
        <f t="shared" si="17"/>
        <v>44455</v>
      </c>
      <c r="J52" s="20"/>
      <c r="K52" s="15">
        <f t="shared" si="18"/>
        <v>44485</v>
      </c>
      <c r="L52" s="24">
        <f t="shared" si="19"/>
        <v>44485</v>
      </c>
      <c r="M52" s="20"/>
      <c r="N52" s="15">
        <f t="shared" si="20"/>
        <v>44516</v>
      </c>
      <c r="O52" s="24">
        <f t="shared" si="21"/>
        <v>44516</v>
      </c>
      <c r="P52" s="20"/>
      <c r="Q52" s="15">
        <f t="shared" si="22"/>
        <v>44546</v>
      </c>
      <c r="R52" s="24">
        <f t="shared" si="23"/>
        <v>44546</v>
      </c>
      <c r="S52" s="20"/>
    </row>
    <row r="53" spans="2:19" x14ac:dyDescent="0.25">
      <c r="B53" s="15">
        <f t="shared" si="12"/>
        <v>44394</v>
      </c>
      <c r="C53" s="24">
        <f t="shared" si="13"/>
        <v>44394</v>
      </c>
      <c r="D53" s="20"/>
      <c r="E53" s="15">
        <f t="shared" si="14"/>
        <v>44425</v>
      </c>
      <c r="F53" s="24">
        <f t="shared" si="15"/>
        <v>44425</v>
      </c>
      <c r="G53" s="20"/>
      <c r="H53" s="15">
        <f t="shared" si="16"/>
        <v>44456</v>
      </c>
      <c r="I53" s="24">
        <f t="shared" si="17"/>
        <v>44456</v>
      </c>
      <c r="J53" s="20"/>
      <c r="K53" s="15">
        <f t="shared" si="18"/>
        <v>44486</v>
      </c>
      <c r="L53" s="24">
        <f t="shared" si="19"/>
        <v>44486</v>
      </c>
      <c r="M53" s="20"/>
      <c r="N53" s="15">
        <f t="shared" si="20"/>
        <v>44517</v>
      </c>
      <c r="O53" s="24">
        <f t="shared" si="21"/>
        <v>44517</v>
      </c>
      <c r="P53" s="20"/>
      <c r="Q53" s="15">
        <f t="shared" si="22"/>
        <v>44547</v>
      </c>
      <c r="R53" s="24">
        <f t="shared" si="23"/>
        <v>44547</v>
      </c>
      <c r="S53" s="20"/>
    </row>
    <row r="54" spans="2:19" x14ac:dyDescent="0.25">
      <c r="B54" s="15">
        <f t="shared" si="12"/>
        <v>44395</v>
      </c>
      <c r="C54" s="24">
        <f t="shared" si="13"/>
        <v>44395</v>
      </c>
      <c r="D54" s="20"/>
      <c r="E54" s="15">
        <f t="shared" si="14"/>
        <v>44426</v>
      </c>
      <c r="F54" s="24">
        <f t="shared" si="15"/>
        <v>44426</v>
      </c>
      <c r="G54" s="20"/>
      <c r="H54" s="15">
        <f t="shared" si="16"/>
        <v>44457</v>
      </c>
      <c r="I54" s="24">
        <f t="shared" si="17"/>
        <v>44457</v>
      </c>
      <c r="J54" s="20"/>
      <c r="K54" s="15">
        <f t="shared" si="18"/>
        <v>44487</v>
      </c>
      <c r="L54" s="24">
        <f t="shared" si="19"/>
        <v>44487</v>
      </c>
      <c r="M54" s="20"/>
      <c r="N54" s="15">
        <f t="shared" si="20"/>
        <v>44518</v>
      </c>
      <c r="O54" s="24">
        <f t="shared" si="21"/>
        <v>44518</v>
      </c>
      <c r="P54" s="20"/>
      <c r="Q54" s="15">
        <f t="shared" si="22"/>
        <v>44548</v>
      </c>
      <c r="R54" s="24">
        <f t="shared" si="23"/>
        <v>44548</v>
      </c>
      <c r="S54" s="20"/>
    </row>
    <row r="55" spans="2:19" x14ac:dyDescent="0.25">
      <c r="B55" s="15">
        <f t="shared" si="12"/>
        <v>44396</v>
      </c>
      <c r="C55" s="24">
        <f t="shared" si="13"/>
        <v>44396</v>
      </c>
      <c r="D55" s="20"/>
      <c r="E55" s="15">
        <f t="shared" si="14"/>
        <v>44427</v>
      </c>
      <c r="F55" s="24">
        <f t="shared" si="15"/>
        <v>44427</v>
      </c>
      <c r="G55" s="20"/>
      <c r="H55" s="15">
        <f t="shared" si="16"/>
        <v>44458</v>
      </c>
      <c r="I55" s="24">
        <f t="shared" si="17"/>
        <v>44458</v>
      </c>
      <c r="J55" s="20"/>
      <c r="K55" s="15">
        <f t="shared" si="18"/>
        <v>44488</v>
      </c>
      <c r="L55" s="24">
        <f t="shared" si="19"/>
        <v>44488</v>
      </c>
      <c r="M55" s="20"/>
      <c r="N55" s="15">
        <f t="shared" si="20"/>
        <v>44519</v>
      </c>
      <c r="O55" s="24">
        <f t="shared" si="21"/>
        <v>44519</v>
      </c>
      <c r="P55" s="20"/>
      <c r="Q55" s="15">
        <f t="shared" si="22"/>
        <v>44549</v>
      </c>
      <c r="R55" s="24">
        <f t="shared" si="23"/>
        <v>44549</v>
      </c>
      <c r="S55" s="20"/>
    </row>
    <row r="56" spans="2:19" x14ac:dyDescent="0.25">
      <c r="B56" s="15">
        <f t="shared" si="12"/>
        <v>44397</v>
      </c>
      <c r="C56" s="24">
        <f t="shared" si="13"/>
        <v>44397</v>
      </c>
      <c r="D56" s="20"/>
      <c r="E56" s="15">
        <f t="shared" si="14"/>
        <v>44428</v>
      </c>
      <c r="F56" s="24">
        <f t="shared" si="15"/>
        <v>44428</v>
      </c>
      <c r="G56" s="20"/>
      <c r="H56" s="15">
        <f t="shared" si="16"/>
        <v>44459</v>
      </c>
      <c r="I56" s="24">
        <f t="shared" si="17"/>
        <v>44459</v>
      </c>
      <c r="J56" s="20"/>
      <c r="K56" s="15">
        <f t="shared" si="18"/>
        <v>44489</v>
      </c>
      <c r="L56" s="24">
        <f t="shared" si="19"/>
        <v>44489</v>
      </c>
      <c r="M56" s="20"/>
      <c r="N56" s="15">
        <f t="shared" si="20"/>
        <v>44520</v>
      </c>
      <c r="O56" s="24">
        <f t="shared" si="21"/>
        <v>44520</v>
      </c>
      <c r="P56" s="20"/>
      <c r="Q56" s="15">
        <f t="shared" si="22"/>
        <v>44550</v>
      </c>
      <c r="R56" s="24">
        <f t="shared" si="23"/>
        <v>44550</v>
      </c>
      <c r="S56" s="20"/>
    </row>
    <row r="57" spans="2:19" x14ac:dyDescent="0.25">
      <c r="B57" s="15">
        <f t="shared" si="12"/>
        <v>44398</v>
      </c>
      <c r="C57" s="24">
        <f t="shared" si="13"/>
        <v>44398</v>
      </c>
      <c r="D57" s="20"/>
      <c r="E57" s="15">
        <f t="shared" si="14"/>
        <v>44429</v>
      </c>
      <c r="F57" s="24">
        <f t="shared" si="15"/>
        <v>44429</v>
      </c>
      <c r="G57" s="20"/>
      <c r="H57" s="15">
        <f t="shared" si="16"/>
        <v>44460</v>
      </c>
      <c r="I57" s="24">
        <f t="shared" si="17"/>
        <v>44460</v>
      </c>
      <c r="J57" s="20"/>
      <c r="K57" s="15">
        <f t="shared" si="18"/>
        <v>44490</v>
      </c>
      <c r="L57" s="24">
        <f t="shared" si="19"/>
        <v>44490</v>
      </c>
      <c r="M57" s="20"/>
      <c r="N57" s="15">
        <f t="shared" si="20"/>
        <v>44521</v>
      </c>
      <c r="O57" s="24">
        <f t="shared" si="21"/>
        <v>44521</v>
      </c>
      <c r="P57" s="20"/>
      <c r="Q57" s="15">
        <f t="shared" si="22"/>
        <v>44551</v>
      </c>
      <c r="R57" s="24">
        <f t="shared" si="23"/>
        <v>44551</v>
      </c>
      <c r="S57" s="20"/>
    </row>
    <row r="58" spans="2:19" x14ac:dyDescent="0.25">
      <c r="B58" s="15">
        <f t="shared" si="12"/>
        <v>44399</v>
      </c>
      <c r="C58" s="24">
        <f t="shared" si="13"/>
        <v>44399</v>
      </c>
      <c r="D58" s="20"/>
      <c r="E58" s="15">
        <f t="shared" si="14"/>
        <v>44430</v>
      </c>
      <c r="F58" s="24">
        <f t="shared" si="15"/>
        <v>44430</v>
      </c>
      <c r="G58" s="20"/>
      <c r="H58" s="15">
        <f t="shared" si="16"/>
        <v>44461</v>
      </c>
      <c r="I58" s="24">
        <f t="shared" si="17"/>
        <v>44461</v>
      </c>
      <c r="J58" s="20"/>
      <c r="K58" s="15">
        <f t="shared" si="18"/>
        <v>44491</v>
      </c>
      <c r="L58" s="24">
        <f t="shared" si="19"/>
        <v>44491</v>
      </c>
      <c r="M58" s="20"/>
      <c r="N58" s="15">
        <f t="shared" si="20"/>
        <v>44522</v>
      </c>
      <c r="O58" s="24">
        <f t="shared" si="21"/>
        <v>44522</v>
      </c>
      <c r="P58" s="20"/>
      <c r="Q58" s="15">
        <f t="shared" si="22"/>
        <v>44552</v>
      </c>
      <c r="R58" s="24">
        <f t="shared" si="23"/>
        <v>44552</v>
      </c>
      <c r="S58" s="20"/>
    </row>
    <row r="59" spans="2:19" x14ac:dyDescent="0.25">
      <c r="B59" s="15">
        <f t="shared" si="12"/>
        <v>44400</v>
      </c>
      <c r="C59" s="24">
        <f t="shared" si="13"/>
        <v>44400</v>
      </c>
      <c r="D59" s="20"/>
      <c r="E59" s="15">
        <f t="shared" si="14"/>
        <v>44431</v>
      </c>
      <c r="F59" s="24">
        <f t="shared" si="15"/>
        <v>44431</v>
      </c>
      <c r="G59" s="20"/>
      <c r="H59" s="15">
        <f t="shared" si="16"/>
        <v>44462</v>
      </c>
      <c r="I59" s="24">
        <f t="shared" si="17"/>
        <v>44462</v>
      </c>
      <c r="J59" s="20"/>
      <c r="K59" s="15">
        <f t="shared" si="18"/>
        <v>44492</v>
      </c>
      <c r="L59" s="24">
        <f t="shared" si="19"/>
        <v>44492</v>
      </c>
      <c r="M59" s="20"/>
      <c r="N59" s="15">
        <f t="shared" si="20"/>
        <v>44523</v>
      </c>
      <c r="O59" s="24">
        <f t="shared" si="21"/>
        <v>44523</v>
      </c>
      <c r="P59" s="20"/>
      <c r="Q59" s="15">
        <f t="shared" si="22"/>
        <v>44553</v>
      </c>
      <c r="R59" s="24">
        <f t="shared" si="23"/>
        <v>44553</v>
      </c>
      <c r="S59" s="20"/>
    </row>
    <row r="60" spans="2:19" x14ac:dyDescent="0.25">
      <c r="B60" s="15">
        <f t="shared" si="12"/>
        <v>44401</v>
      </c>
      <c r="C60" s="24">
        <f t="shared" si="13"/>
        <v>44401</v>
      </c>
      <c r="D60" s="20"/>
      <c r="E60" s="15">
        <f t="shared" si="14"/>
        <v>44432</v>
      </c>
      <c r="F60" s="24">
        <f t="shared" si="15"/>
        <v>44432</v>
      </c>
      <c r="G60" s="20"/>
      <c r="H60" s="15">
        <f t="shared" si="16"/>
        <v>44463</v>
      </c>
      <c r="I60" s="24">
        <f t="shared" si="17"/>
        <v>44463</v>
      </c>
      <c r="J60" s="20"/>
      <c r="K60" s="15">
        <f t="shared" si="18"/>
        <v>44493</v>
      </c>
      <c r="L60" s="24">
        <f t="shared" si="19"/>
        <v>44493</v>
      </c>
      <c r="M60" s="20"/>
      <c r="N60" s="15">
        <f t="shared" si="20"/>
        <v>44524</v>
      </c>
      <c r="O60" s="24">
        <f t="shared" si="21"/>
        <v>44524</v>
      </c>
      <c r="P60" s="20"/>
      <c r="Q60" s="15">
        <f t="shared" si="22"/>
        <v>44554</v>
      </c>
      <c r="R60" s="24">
        <f t="shared" si="23"/>
        <v>44554</v>
      </c>
      <c r="S60" s="20"/>
    </row>
    <row r="61" spans="2:19" x14ac:dyDescent="0.25">
      <c r="B61" s="15">
        <f t="shared" si="12"/>
        <v>44402</v>
      </c>
      <c r="C61" s="24">
        <f t="shared" si="13"/>
        <v>44402</v>
      </c>
      <c r="D61" s="20"/>
      <c r="E61" s="15">
        <f t="shared" si="14"/>
        <v>44433</v>
      </c>
      <c r="F61" s="24">
        <f t="shared" si="15"/>
        <v>44433</v>
      </c>
      <c r="G61" s="20"/>
      <c r="H61" s="15">
        <f t="shared" si="16"/>
        <v>44464</v>
      </c>
      <c r="I61" s="24">
        <f t="shared" si="17"/>
        <v>44464</v>
      </c>
      <c r="J61" s="20"/>
      <c r="K61" s="15">
        <f t="shared" si="18"/>
        <v>44494</v>
      </c>
      <c r="L61" s="24">
        <f t="shared" si="19"/>
        <v>44494</v>
      </c>
      <c r="M61" s="20"/>
      <c r="N61" s="15">
        <f t="shared" si="20"/>
        <v>44525</v>
      </c>
      <c r="O61" s="24">
        <f t="shared" si="21"/>
        <v>44525</v>
      </c>
      <c r="P61" s="20"/>
      <c r="Q61" s="15">
        <f t="shared" si="22"/>
        <v>44555</v>
      </c>
      <c r="R61" s="24">
        <f t="shared" si="23"/>
        <v>44555</v>
      </c>
      <c r="S61" s="20"/>
    </row>
    <row r="62" spans="2:19" x14ac:dyDescent="0.25">
      <c r="B62" s="15">
        <f t="shared" si="12"/>
        <v>44403</v>
      </c>
      <c r="C62" s="24">
        <f t="shared" si="13"/>
        <v>44403</v>
      </c>
      <c r="D62" s="20"/>
      <c r="E62" s="15">
        <f t="shared" si="14"/>
        <v>44434</v>
      </c>
      <c r="F62" s="24">
        <f t="shared" si="15"/>
        <v>44434</v>
      </c>
      <c r="G62" s="20"/>
      <c r="H62" s="15">
        <f t="shared" si="16"/>
        <v>44465</v>
      </c>
      <c r="I62" s="24">
        <f t="shared" si="17"/>
        <v>44465</v>
      </c>
      <c r="J62" s="20"/>
      <c r="K62" s="15">
        <f t="shared" si="18"/>
        <v>44495</v>
      </c>
      <c r="L62" s="24">
        <f t="shared" si="19"/>
        <v>44495</v>
      </c>
      <c r="M62" s="20"/>
      <c r="N62" s="15">
        <f t="shared" si="20"/>
        <v>44526</v>
      </c>
      <c r="O62" s="24">
        <f t="shared" si="21"/>
        <v>44526</v>
      </c>
      <c r="P62" s="20"/>
      <c r="Q62" s="15">
        <f t="shared" si="22"/>
        <v>44556</v>
      </c>
      <c r="R62" s="24">
        <f t="shared" si="23"/>
        <v>44556</v>
      </c>
      <c r="S62" s="20"/>
    </row>
    <row r="63" spans="2:19" x14ac:dyDescent="0.25">
      <c r="B63" s="15">
        <f t="shared" si="12"/>
        <v>44404</v>
      </c>
      <c r="C63" s="24">
        <f t="shared" si="13"/>
        <v>44404</v>
      </c>
      <c r="D63" s="20"/>
      <c r="E63" s="15">
        <f t="shared" si="14"/>
        <v>44435</v>
      </c>
      <c r="F63" s="24">
        <f t="shared" si="15"/>
        <v>44435</v>
      </c>
      <c r="G63" s="20"/>
      <c r="H63" s="15">
        <f t="shared" si="16"/>
        <v>44466</v>
      </c>
      <c r="I63" s="24">
        <f t="shared" si="17"/>
        <v>44466</v>
      </c>
      <c r="J63" s="20"/>
      <c r="K63" s="15">
        <f t="shared" si="18"/>
        <v>44496</v>
      </c>
      <c r="L63" s="24">
        <f t="shared" si="19"/>
        <v>44496</v>
      </c>
      <c r="M63" s="20"/>
      <c r="N63" s="15">
        <f t="shared" si="20"/>
        <v>44527</v>
      </c>
      <c r="O63" s="24">
        <f t="shared" si="21"/>
        <v>44527</v>
      </c>
      <c r="P63" s="20"/>
      <c r="Q63" s="15">
        <f t="shared" si="22"/>
        <v>44557</v>
      </c>
      <c r="R63" s="24">
        <f t="shared" si="23"/>
        <v>44557</v>
      </c>
      <c r="S63" s="20"/>
    </row>
    <row r="64" spans="2:19" x14ac:dyDescent="0.25">
      <c r="B64" s="15">
        <f t="shared" si="12"/>
        <v>44405</v>
      </c>
      <c r="C64" s="24">
        <f t="shared" si="13"/>
        <v>44405</v>
      </c>
      <c r="D64" s="20"/>
      <c r="E64" s="15">
        <f t="shared" si="14"/>
        <v>44436</v>
      </c>
      <c r="F64" s="24">
        <f t="shared" si="15"/>
        <v>44436</v>
      </c>
      <c r="G64" s="20"/>
      <c r="H64" s="15">
        <f t="shared" si="16"/>
        <v>44467</v>
      </c>
      <c r="I64" s="24">
        <f t="shared" si="17"/>
        <v>44467</v>
      </c>
      <c r="J64" s="20"/>
      <c r="K64" s="15">
        <f t="shared" si="18"/>
        <v>44497</v>
      </c>
      <c r="L64" s="24">
        <f t="shared" si="19"/>
        <v>44497</v>
      </c>
      <c r="M64" s="20"/>
      <c r="N64" s="15">
        <f t="shared" si="20"/>
        <v>44528</v>
      </c>
      <c r="O64" s="24">
        <f t="shared" si="21"/>
        <v>44528</v>
      </c>
      <c r="P64" s="20"/>
      <c r="Q64" s="15">
        <f t="shared" si="22"/>
        <v>44558</v>
      </c>
      <c r="R64" s="24">
        <f t="shared" si="23"/>
        <v>44558</v>
      </c>
      <c r="S64" s="20"/>
    </row>
    <row r="65" spans="2:32" x14ac:dyDescent="0.25">
      <c r="B65" s="15">
        <f t="shared" si="12"/>
        <v>44406</v>
      </c>
      <c r="C65" s="24">
        <f t="shared" si="13"/>
        <v>44406</v>
      </c>
      <c r="D65" s="20"/>
      <c r="E65" s="15">
        <f t="shared" si="14"/>
        <v>44437</v>
      </c>
      <c r="F65" s="24">
        <f t="shared" si="15"/>
        <v>44437</v>
      </c>
      <c r="G65" s="20"/>
      <c r="H65" s="15">
        <f t="shared" si="16"/>
        <v>44468</v>
      </c>
      <c r="I65" s="24">
        <f t="shared" si="17"/>
        <v>44468</v>
      </c>
      <c r="J65" s="20"/>
      <c r="K65" s="15">
        <f t="shared" si="18"/>
        <v>44498</v>
      </c>
      <c r="L65" s="24">
        <f t="shared" si="19"/>
        <v>44498</v>
      </c>
      <c r="M65" s="20"/>
      <c r="N65" s="15">
        <f t="shared" si="20"/>
        <v>44529</v>
      </c>
      <c r="O65" s="24">
        <f t="shared" si="21"/>
        <v>44529</v>
      </c>
      <c r="P65" s="20"/>
      <c r="Q65" s="15">
        <f t="shared" si="22"/>
        <v>44559</v>
      </c>
      <c r="R65" s="24">
        <f t="shared" si="23"/>
        <v>44559</v>
      </c>
      <c r="S65" s="20"/>
      <c r="W65" s="2"/>
      <c r="Z65" s="2"/>
      <c r="AC65" s="2"/>
      <c r="AF65" s="2"/>
    </row>
    <row r="66" spans="2:32" x14ac:dyDescent="0.25">
      <c r="B66" s="15">
        <f t="shared" si="12"/>
        <v>44407</v>
      </c>
      <c r="C66" s="24">
        <f t="shared" si="13"/>
        <v>44407</v>
      </c>
      <c r="D66" s="20"/>
      <c r="E66" s="15">
        <f t="shared" si="14"/>
        <v>44438</v>
      </c>
      <c r="F66" s="24">
        <f t="shared" si="15"/>
        <v>44438</v>
      </c>
      <c r="G66" s="20"/>
      <c r="H66" s="15">
        <f t="shared" si="16"/>
        <v>44469</v>
      </c>
      <c r="I66" s="24">
        <f t="shared" si="17"/>
        <v>44469</v>
      </c>
      <c r="J66" s="20"/>
      <c r="K66" s="15">
        <f t="shared" si="18"/>
        <v>44499</v>
      </c>
      <c r="L66" s="24">
        <f t="shared" si="19"/>
        <v>44499</v>
      </c>
      <c r="M66" s="20"/>
      <c r="N66" s="15">
        <f t="shared" si="20"/>
        <v>44530</v>
      </c>
      <c r="O66" s="24">
        <f t="shared" si="21"/>
        <v>44530</v>
      </c>
      <c r="P66" s="20"/>
      <c r="Q66" s="15">
        <f t="shared" si="22"/>
        <v>44560</v>
      </c>
      <c r="R66" s="24">
        <f t="shared" si="23"/>
        <v>44560</v>
      </c>
      <c r="S66" s="20"/>
      <c r="T66" s="2"/>
      <c r="W66" s="2"/>
      <c r="Z66" s="2"/>
      <c r="AC66" s="2"/>
      <c r="AF66" s="2"/>
    </row>
    <row r="67" spans="2:32" x14ac:dyDescent="0.25">
      <c r="B67" s="16">
        <f t="shared" si="12"/>
        <v>44408</v>
      </c>
      <c r="C67" s="25">
        <f t="shared" si="13"/>
        <v>44408</v>
      </c>
      <c r="D67" s="21"/>
      <c r="E67" s="16">
        <f t="shared" si="14"/>
        <v>44439</v>
      </c>
      <c r="F67" s="25">
        <f t="shared" si="15"/>
        <v>44439</v>
      </c>
      <c r="G67" s="21"/>
      <c r="H67" s="33"/>
      <c r="I67" s="34"/>
      <c r="J67" s="21"/>
      <c r="K67" s="16">
        <f t="shared" si="18"/>
        <v>44500</v>
      </c>
      <c r="L67" s="25">
        <f t="shared" si="19"/>
        <v>44500</v>
      </c>
      <c r="M67" s="21"/>
      <c r="N67" s="33"/>
      <c r="O67" s="34"/>
      <c r="P67" s="21"/>
      <c r="Q67" s="16">
        <f t="shared" si="22"/>
        <v>44561</v>
      </c>
      <c r="R67" s="25">
        <f t="shared" si="23"/>
        <v>44561</v>
      </c>
      <c r="S67" s="21"/>
      <c r="W67" s="2"/>
      <c r="Z67" s="2"/>
      <c r="AC67" s="2"/>
      <c r="AF67" s="2"/>
    </row>
    <row r="68" spans="2:32" ht="20.25" customHeight="1" x14ac:dyDescent="0.25">
      <c r="H68" s="2"/>
      <c r="K68" s="2"/>
      <c r="N68" s="2"/>
      <c r="W68" s="2"/>
      <c r="Z68" s="2"/>
      <c r="AC68" s="2"/>
      <c r="AF68" s="2"/>
    </row>
    <row r="69" spans="2:32" x14ac:dyDescent="0.25">
      <c r="H69" s="2"/>
      <c r="K69" s="2"/>
      <c r="N69" s="2"/>
      <c r="W69" s="2"/>
      <c r="AC69" s="2"/>
      <c r="AF69" s="2"/>
    </row>
    <row r="70" spans="2:32" x14ac:dyDescent="0.25">
      <c r="H70" s="2"/>
      <c r="K70" s="2"/>
      <c r="N70" s="2"/>
      <c r="W70" s="2"/>
      <c r="AC70" s="2"/>
      <c r="AF70" s="2"/>
    </row>
    <row r="71" spans="2:32" x14ac:dyDescent="0.25">
      <c r="H71" s="2"/>
      <c r="K71" s="2"/>
      <c r="N71" s="2"/>
      <c r="W71" s="2"/>
      <c r="AC71" s="2"/>
      <c r="AF71" s="2"/>
    </row>
    <row r="72" spans="2:32" x14ac:dyDescent="0.25">
      <c r="H72" s="2"/>
      <c r="K72" s="2"/>
      <c r="N72" s="2"/>
      <c r="W72" s="2"/>
      <c r="AC72" s="2"/>
      <c r="AF72" s="2"/>
    </row>
    <row r="73" spans="2:32" x14ac:dyDescent="0.25">
      <c r="H73" s="2"/>
      <c r="K73" s="2"/>
      <c r="N73" s="2"/>
      <c r="W73" s="2"/>
      <c r="AC73" s="2"/>
      <c r="AF73" s="2"/>
    </row>
    <row r="74" spans="2:32" x14ac:dyDescent="0.25">
      <c r="H74" s="2"/>
      <c r="K74" s="2"/>
      <c r="N74" s="2"/>
      <c r="W74" s="2"/>
      <c r="AC74" s="2"/>
      <c r="AF74" s="2"/>
    </row>
    <row r="75" spans="2:32" x14ac:dyDescent="0.25">
      <c r="C75" s="1"/>
      <c r="H75" s="2"/>
      <c r="K75" s="2"/>
      <c r="N75" s="2"/>
      <c r="W75" s="2"/>
      <c r="AC75" s="2"/>
      <c r="AF75" s="2"/>
    </row>
    <row r="76" spans="2:32" x14ac:dyDescent="0.25">
      <c r="C76" s="1"/>
      <c r="H76" s="2"/>
      <c r="K76" s="2"/>
      <c r="N76" s="2"/>
      <c r="W76" s="2"/>
      <c r="AC76" s="2"/>
      <c r="AF76" s="2"/>
    </row>
    <row r="77" spans="2:32" x14ac:dyDescent="0.25">
      <c r="C77" s="1"/>
      <c r="H77" s="2"/>
      <c r="K77" s="2"/>
      <c r="N77" s="2"/>
      <c r="W77" s="2"/>
      <c r="AC77" s="2"/>
      <c r="AF77" s="2"/>
    </row>
    <row r="78" spans="2:32" x14ac:dyDescent="0.25">
      <c r="C78" s="1"/>
      <c r="H78" s="2"/>
      <c r="K78" s="2"/>
      <c r="N78" s="2"/>
      <c r="W78" s="2"/>
      <c r="AC78" s="2"/>
    </row>
    <row r="79" spans="2:32" x14ac:dyDescent="0.25">
      <c r="C79" s="1"/>
      <c r="H79" s="2"/>
      <c r="K79" s="2"/>
      <c r="N79" s="2"/>
      <c r="AC79" s="2"/>
    </row>
    <row r="80" spans="2:32" x14ac:dyDescent="0.25">
      <c r="C80" s="1"/>
      <c r="H80" s="2"/>
      <c r="K80" s="2"/>
      <c r="N80" s="2"/>
    </row>
    <row r="81" spans="3:14" x14ac:dyDescent="0.25">
      <c r="C81" s="1"/>
      <c r="H81" s="2"/>
      <c r="K81" s="2"/>
      <c r="N81" s="2"/>
    </row>
    <row r="82" spans="3:14" x14ac:dyDescent="0.25">
      <c r="C82" s="1"/>
      <c r="H82" s="2"/>
      <c r="K82" s="2"/>
      <c r="N82" s="2"/>
    </row>
    <row r="83" spans="3:14" x14ac:dyDescent="0.25">
      <c r="C83" s="1"/>
      <c r="H83" s="2"/>
      <c r="K83" s="2"/>
      <c r="N83" s="2"/>
    </row>
    <row r="84" spans="3:14" x14ac:dyDescent="0.25">
      <c r="C84" s="1"/>
      <c r="H84" s="2"/>
      <c r="K84" s="2"/>
      <c r="N84" s="2"/>
    </row>
    <row r="85" spans="3:14" x14ac:dyDescent="0.25">
      <c r="C85" s="1"/>
      <c r="H85" s="2"/>
      <c r="K85" s="2"/>
      <c r="N85" s="2"/>
    </row>
    <row r="86" spans="3:14" x14ac:dyDescent="0.25">
      <c r="C86" s="1"/>
      <c r="K86" s="2"/>
      <c r="N86" s="2"/>
    </row>
    <row r="87" spans="3:14" x14ac:dyDescent="0.25">
      <c r="C87" s="1"/>
      <c r="K87" s="2"/>
      <c r="N87" s="2"/>
    </row>
    <row r="88" spans="3:14" x14ac:dyDescent="0.25">
      <c r="C88" s="1"/>
      <c r="K88" s="2"/>
      <c r="N88" s="2"/>
    </row>
    <row r="89" spans="3:14" x14ac:dyDescent="0.25">
      <c r="C89" s="1"/>
      <c r="K89" s="2"/>
      <c r="N89" s="2"/>
    </row>
    <row r="90" spans="3:14" x14ac:dyDescent="0.25">
      <c r="C90" s="1"/>
      <c r="K90" s="2"/>
      <c r="N90" s="2"/>
    </row>
    <row r="91" spans="3:14" x14ac:dyDescent="0.25">
      <c r="C91" s="1"/>
      <c r="K91" s="2"/>
      <c r="N91" s="2"/>
    </row>
    <row r="92" spans="3:14" x14ac:dyDescent="0.25">
      <c r="C92" s="1"/>
      <c r="K92" s="2"/>
    </row>
    <row r="93" spans="3:14" x14ac:dyDescent="0.25">
      <c r="C93" s="1"/>
      <c r="K93" s="2"/>
    </row>
    <row r="94" spans="3:14" x14ac:dyDescent="0.25">
      <c r="C94" s="1"/>
    </row>
    <row r="95" spans="3:14" x14ac:dyDescent="0.25">
      <c r="C95" s="1"/>
    </row>
    <row r="96" spans="3:14" x14ac:dyDescent="0.25">
      <c r="C96" s="1"/>
    </row>
    <row r="97" spans="3:3" x14ac:dyDescent="0.25">
      <c r="C97" s="1"/>
    </row>
  </sheetData>
  <sheetProtection selectLockedCells="1"/>
  <protectedRanges>
    <protectedRange algorithmName="SHA-512" hashValue="+hwg47wkxX5VWH5X/xCaRLf1hxhTI3U6Fhws8mKCI+MAPzHvptNgJGxxQnshRSqpOtHdVS3MX6hiuXuEPFkxZA==" saltValue="i384qtpW7hUnFo/fu1wk9A==" spinCount="100000" sqref="B36 B2 E2 H2 K2 N2 Q2 E36 H36 K36 N36 Q36 B37:C67 E37:F67 H37:I66 K37:L67 N37:O66 Q37:R67 B3:C33 H3:I33 K3:L33 E3:F33 N3:O33 Q3:R33" name="Kalender"/>
  </protectedRanges>
  <mergeCells count="14">
    <mergeCell ref="B1:S1"/>
    <mergeCell ref="C35:S35"/>
    <mergeCell ref="B36:D36"/>
    <mergeCell ref="E36:G36"/>
    <mergeCell ref="H36:J36"/>
    <mergeCell ref="K36:M36"/>
    <mergeCell ref="N36:P36"/>
    <mergeCell ref="Q36:S36"/>
    <mergeCell ref="B2:D2"/>
    <mergeCell ref="E2:G2"/>
    <mergeCell ref="H2:J2"/>
    <mergeCell ref="K2:M2"/>
    <mergeCell ref="N2:P2"/>
    <mergeCell ref="Q2:S2"/>
  </mergeCells>
  <conditionalFormatting sqref="B37:D67 B3:D33">
    <cfRule type="expression" dxfId="41" priority="29">
      <formula>WEEKDAY($B3,2)&gt;5</formula>
    </cfRule>
  </conditionalFormatting>
  <conditionalFormatting sqref="H37:J66 H3:J33">
    <cfRule type="expression" dxfId="40" priority="33">
      <formula>WEEKDAY($H3,2)&gt;5</formula>
    </cfRule>
  </conditionalFormatting>
  <conditionalFormatting sqref="N3:P33">
    <cfRule type="expression" dxfId="39" priority="37" stopIfTrue="1">
      <formula>WEEKDAY($N3,2)&gt;5</formula>
    </cfRule>
  </conditionalFormatting>
  <conditionalFormatting sqref="E37:G67">
    <cfRule type="expression" dxfId="38" priority="55">
      <formula>WEEKDAY($E37,2)&gt;5</formula>
    </cfRule>
  </conditionalFormatting>
  <conditionalFormatting sqref="K37:M67">
    <cfRule type="expression" dxfId="37" priority="59">
      <formula>WEEKDAY($K37,2)&gt;5</formula>
    </cfRule>
  </conditionalFormatting>
  <conditionalFormatting sqref="N37:P66">
    <cfRule type="expression" dxfId="36" priority="61">
      <formula>WEEKDAY($N37,2)&gt;5</formula>
    </cfRule>
  </conditionalFormatting>
  <conditionalFormatting sqref="E3:G30">
    <cfRule type="expression" dxfId="35" priority="31" stopIfTrue="1">
      <formula>WEEKDAY($E3,2)&gt;5</formula>
    </cfRule>
  </conditionalFormatting>
  <conditionalFormatting sqref="K3:M32">
    <cfRule type="expression" dxfId="34" priority="35" stopIfTrue="1">
      <formula>WEEKDAY($K3,2)&gt;5</formula>
    </cfRule>
  </conditionalFormatting>
  <conditionalFormatting sqref="Q3:S32">
    <cfRule type="expression" dxfId="33" priority="39">
      <formula>WEEKDAY($Q3,2)&gt;5</formula>
    </cfRule>
  </conditionalFormatting>
  <conditionalFormatting sqref="Q37:S67">
    <cfRule type="expression" dxfId="21" priority="2">
      <formula>WEEKDAY($Q37,2)&gt;5</formula>
    </cfRule>
  </conditionalFormatting>
  <printOptions horizontalCentered="1" verticalCentered="1"/>
  <pageMargins left="0.25" right="0.25" top="0.47" bottom="0.33" header="0.3" footer="0.17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" id="{08690F02-60F3-4562-BF1C-A1708DFEC129}">
            <xm:f>MATCH($B3,Feiertage!$B$2:$B$49,0)&gt;0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B37:D67 B3:D33</xm:sqref>
        </x14:conditionalFormatting>
        <x14:conditionalFormatting xmlns:xm="http://schemas.microsoft.com/office/excel/2006/main">
          <x14:cfRule type="expression" priority="30" id="{1A13AAC0-7AE3-4A42-9D9F-1D8FA8B1664E}">
            <xm:f>MATCH($E3,Feiertage!$B$2:$B$49,0)&gt;0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E3:G30</xm:sqref>
        </x14:conditionalFormatting>
        <x14:conditionalFormatting xmlns:xm="http://schemas.microsoft.com/office/excel/2006/main">
          <x14:cfRule type="expression" priority="32" id="{4FAF1D00-A57C-48CF-B04F-09F7B1800847}">
            <xm:f>MATCH($H3,Feiertage!$B$2:$B$49,0)&gt;0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H37:J66 H3:J33</xm:sqref>
        </x14:conditionalFormatting>
        <x14:conditionalFormatting xmlns:xm="http://schemas.microsoft.com/office/excel/2006/main">
          <x14:cfRule type="expression" priority="34" id="{C403E056-69A1-4EEA-9C1B-6C1481BD604B}">
            <xm:f>MATCH($K3,Feiertage!$B$2:$B$49,0)&gt;0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K3:M32</xm:sqref>
        </x14:conditionalFormatting>
        <x14:conditionalFormatting xmlns:xm="http://schemas.microsoft.com/office/excel/2006/main">
          <x14:cfRule type="expression" priority="36" id="{46E3F313-D3B2-4583-8B53-FD110936A69A}">
            <xm:f>MATCH($N3,Feiertage!$B$2:$B$49,0)&gt;0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N3:P33</xm:sqref>
        </x14:conditionalFormatting>
        <x14:conditionalFormatting xmlns:xm="http://schemas.microsoft.com/office/excel/2006/main">
          <x14:cfRule type="expression" priority="38" id="{F5629510-D902-4D85-AA87-544785964303}">
            <xm:f>MATCH($Q3,Feiertage!$B$2:$B$49,0)&gt;0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Q3:S32</xm:sqref>
        </x14:conditionalFormatting>
        <x14:conditionalFormatting xmlns:xm="http://schemas.microsoft.com/office/excel/2006/main">
          <x14:cfRule type="expression" priority="54" id="{AD67A585-A3EA-48C0-83ED-5E8676170033}">
            <xm:f>MATCH($E37,Feiertage!$B$2:$B$49,0)&gt;0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E37:G67</xm:sqref>
        </x14:conditionalFormatting>
        <x14:conditionalFormatting xmlns:xm="http://schemas.microsoft.com/office/excel/2006/main">
          <x14:cfRule type="expression" priority="58" id="{4752DBEC-02C5-46C8-9A85-D436787DA9E8}">
            <xm:f>MATCH($K37,Feiertage!$B$2:$B$49,0)&gt;0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K37:M67</xm:sqref>
        </x14:conditionalFormatting>
        <x14:conditionalFormatting xmlns:xm="http://schemas.microsoft.com/office/excel/2006/main">
          <x14:cfRule type="expression" priority="60" id="{343B9B7A-B28D-4B8A-A99C-2B9D7470A7CF}">
            <xm:f>MATCH($N37,Feiertage!$B$2:$B$49,0)&gt;0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N37:P66</xm:sqref>
        </x14:conditionalFormatting>
        <x14:conditionalFormatting xmlns:xm="http://schemas.microsoft.com/office/excel/2006/main">
          <x14:cfRule type="expression" priority="3" id="{CA284D53-4078-482A-9556-A0F48480A1E4}">
            <xm:f>MATCH($N37,Feiertage!$B$2:$B$49,0)&gt;0+$S$37:$S$67</xm:f>
            <x14:dxf>
              <fill>
                <patternFill>
                  <bgColor theme="8" tint="0.59996337778862885"/>
                </patternFill>
              </fill>
            </x14:dxf>
          </x14:cfRule>
          <xm:sqref>Z53</xm:sqref>
        </x14:conditionalFormatting>
        <x14:conditionalFormatting xmlns:xm="http://schemas.microsoft.com/office/excel/2006/main">
          <x14:cfRule type="expression" priority="1" id="{862AF885-6064-4863-AD60-34329136840C}">
            <xm:f>MATCH($Q37,Feiertage!$B$2:$B$49,0)&gt;0</xm:f>
            <x14:dxf>
              <fill>
                <patternFill>
                  <bgColor theme="5" tint="0.79998168889431442"/>
                </patternFill>
              </fill>
            </x14:dxf>
          </x14:cfRule>
          <xm:sqref>Q37:S67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8B2A-860E-4EB6-89BB-6AB314A6D048}">
  <sheetPr>
    <tabColor theme="5" tint="0.79998168889431442"/>
  </sheetPr>
  <dimension ref="A1:D49"/>
  <sheetViews>
    <sheetView workbookViewId="0">
      <selection activeCell="C26" sqref="C26"/>
    </sheetView>
  </sheetViews>
  <sheetFormatPr baseColWidth="10" defaultRowHeight="15.75" x14ac:dyDescent="0.25"/>
  <cols>
    <col min="1" max="1" width="12.5703125" style="14" customWidth="1"/>
    <col min="2" max="3" width="14.42578125" style="14" customWidth="1"/>
    <col min="4" max="4" width="30.140625" style="7" bestFit="1" customWidth="1"/>
    <col min="5" max="16384" width="11.42578125" style="7"/>
  </cols>
  <sheetData>
    <row r="1" spans="1:4" x14ac:dyDescent="0.25">
      <c r="A1" s="4" t="s">
        <v>0</v>
      </c>
      <c r="B1" s="5">
        <f>YEAR(Urlaubsübersicht!B1)</f>
        <v>2021</v>
      </c>
      <c r="C1" s="5" t="s">
        <v>1</v>
      </c>
      <c r="D1" s="6"/>
    </row>
    <row r="2" spans="1:4" x14ac:dyDescent="0.25">
      <c r="A2" s="11">
        <f>DATEVALUE("01.01."&amp;$B$1)</f>
        <v>44197</v>
      </c>
      <c r="B2" s="12">
        <f>IF(C2="x",A2,0)</f>
        <v>44197</v>
      </c>
      <c r="C2" s="8" t="s">
        <v>2</v>
      </c>
      <c r="D2" s="9" t="s">
        <v>3</v>
      </c>
    </row>
    <row r="3" spans="1:4" x14ac:dyDescent="0.25">
      <c r="A3" s="11">
        <f>DATEVALUE("02.01."&amp;$B$1)</f>
        <v>44198</v>
      </c>
      <c r="B3" s="12">
        <f>IF(C3="x",A3,0)</f>
        <v>0</v>
      </c>
      <c r="C3" s="8"/>
      <c r="D3" s="9" t="s">
        <v>4</v>
      </c>
    </row>
    <row r="4" spans="1:4" x14ac:dyDescent="0.25">
      <c r="A4" s="11">
        <f>DATEVALUE("06.01."&amp;$B$1)</f>
        <v>44202</v>
      </c>
      <c r="B4" s="12">
        <f t="shared" ref="B4:B49" si="0">IF(C4="x",A4,0)</f>
        <v>0</v>
      </c>
      <c r="C4" s="8"/>
      <c r="D4" s="9" t="s">
        <v>5</v>
      </c>
    </row>
    <row r="5" spans="1:4" x14ac:dyDescent="0.25">
      <c r="A5" s="11">
        <f>A8-48</f>
        <v>44242</v>
      </c>
      <c r="B5" s="12">
        <f t="shared" si="0"/>
        <v>0</v>
      </c>
      <c r="C5" s="8"/>
      <c r="D5" s="9" t="s">
        <v>6</v>
      </c>
    </row>
    <row r="6" spans="1:4" x14ac:dyDescent="0.25">
      <c r="A6" s="11">
        <f>A8-2</f>
        <v>44288</v>
      </c>
      <c r="B6" s="12">
        <f t="shared" si="0"/>
        <v>44288</v>
      </c>
      <c r="C6" s="8" t="s">
        <v>2</v>
      </c>
      <c r="D6" s="9" t="s">
        <v>7</v>
      </c>
    </row>
    <row r="7" spans="1:4" x14ac:dyDescent="0.25">
      <c r="A7" s="11">
        <f>A8-1</f>
        <v>44289</v>
      </c>
      <c r="B7" s="12">
        <f t="shared" si="0"/>
        <v>0</v>
      </c>
      <c r="C7" s="8"/>
      <c r="D7" s="9" t="s">
        <v>8</v>
      </c>
    </row>
    <row r="8" spans="1:4" x14ac:dyDescent="0.25">
      <c r="A8" s="11">
        <f>DOLLAR((DAY(MINUTE($B$1/38)/2+55) &amp; ".4." &amp; $B$1)/7,)*7-IF(YEAR(1)=1904,5,6)</f>
        <v>44290</v>
      </c>
      <c r="B8" s="12">
        <f t="shared" si="0"/>
        <v>44290</v>
      </c>
      <c r="C8" s="8" t="s">
        <v>2</v>
      </c>
      <c r="D8" s="9" t="s">
        <v>9</v>
      </c>
    </row>
    <row r="9" spans="1:4" x14ac:dyDescent="0.25">
      <c r="A9" s="11">
        <f>A8+1</f>
        <v>44291</v>
      </c>
      <c r="B9" s="12">
        <f t="shared" si="0"/>
        <v>44291</v>
      </c>
      <c r="C9" s="8" t="s">
        <v>2</v>
      </c>
      <c r="D9" s="9" t="s">
        <v>10</v>
      </c>
    </row>
    <row r="10" spans="1:4" x14ac:dyDescent="0.25">
      <c r="A10" s="11">
        <f>DATEVALUE("01.05."&amp;$B$1)</f>
        <v>44317</v>
      </c>
      <c r="B10" s="12">
        <f t="shared" si="0"/>
        <v>44317</v>
      </c>
      <c r="C10" s="8" t="s">
        <v>2</v>
      </c>
      <c r="D10" s="9" t="s">
        <v>11</v>
      </c>
    </row>
    <row r="11" spans="1:4" x14ac:dyDescent="0.25">
      <c r="A11" s="11">
        <f>A8+39</f>
        <v>44329</v>
      </c>
      <c r="B11" s="12">
        <f t="shared" si="0"/>
        <v>44329</v>
      </c>
      <c r="C11" s="8" t="s">
        <v>2</v>
      </c>
      <c r="D11" s="9" t="s">
        <v>12</v>
      </c>
    </row>
    <row r="12" spans="1:4" x14ac:dyDescent="0.25">
      <c r="A12" s="11">
        <f>DATE($B$1,5,1)+15-WEEKDAY(DATE($B$1,5,1))</f>
        <v>44325</v>
      </c>
      <c r="B12" s="12">
        <f t="shared" si="0"/>
        <v>0</v>
      </c>
      <c r="C12" s="8"/>
      <c r="D12" s="9" t="s">
        <v>13</v>
      </c>
    </row>
    <row r="13" spans="1:4" x14ac:dyDescent="0.25">
      <c r="A13" s="11">
        <f>A8+48</f>
        <v>44338</v>
      </c>
      <c r="B13" s="12">
        <f t="shared" si="0"/>
        <v>0</v>
      </c>
      <c r="C13" s="8"/>
      <c r="D13" s="9" t="s">
        <v>14</v>
      </c>
    </row>
    <row r="14" spans="1:4" x14ac:dyDescent="0.25">
      <c r="A14" s="11">
        <f>A8+49</f>
        <v>44339</v>
      </c>
      <c r="B14" s="12">
        <f t="shared" si="0"/>
        <v>44339</v>
      </c>
      <c r="C14" s="8" t="s">
        <v>2</v>
      </c>
      <c r="D14" s="9" t="s">
        <v>15</v>
      </c>
    </row>
    <row r="15" spans="1:4" x14ac:dyDescent="0.25">
      <c r="A15" s="11">
        <f>A8+50</f>
        <v>44340</v>
      </c>
      <c r="B15" s="12">
        <f t="shared" si="0"/>
        <v>44340</v>
      </c>
      <c r="C15" s="8" t="s">
        <v>2</v>
      </c>
      <c r="D15" s="9" t="s">
        <v>16</v>
      </c>
    </row>
    <row r="16" spans="1:4" x14ac:dyDescent="0.25">
      <c r="A16" s="11">
        <f>A8+60</f>
        <v>44350</v>
      </c>
      <c r="B16" s="12">
        <f t="shared" si="0"/>
        <v>0</v>
      </c>
      <c r="C16" s="8"/>
      <c r="D16" s="9" t="s">
        <v>17</v>
      </c>
    </row>
    <row r="17" spans="1:4" x14ac:dyDescent="0.25">
      <c r="A17" s="11">
        <f>DATEVALUE("01.08."&amp;$B$1)</f>
        <v>44409</v>
      </c>
      <c r="B17" s="12">
        <f t="shared" si="0"/>
        <v>0</v>
      </c>
      <c r="C17" s="8"/>
      <c r="D17" s="9" t="s">
        <v>18</v>
      </c>
    </row>
    <row r="18" spans="1:4" x14ac:dyDescent="0.25">
      <c r="A18" s="11">
        <f>DATEVALUE("03.10."&amp;$B$1)</f>
        <v>44472</v>
      </c>
      <c r="B18" s="12">
        <f t="shared" si="0"/>
        <v>44472</v>
      </c>
      <c r="C18" s="8" t="s">
        <v>2</v>
      </c>
      <c r="D18" s="9" t="s">
        <v>19</v>
      </c>
    </row>
    <row r="19" spans="1:4" x14ac:dyDescent="0.25">
      <c r="A19" s="11">
        <f>DATE($B$1,10,1)+7-WEEKDAY(DATE($B$1,10,1),2)</f>
        <v>44472</v>
      </c>
      <c r="B19" s="12">
        <f t="shared" si="0"/>
        <v>0</v>
      </c>
      <c r="C19" s="8"/>
      <c r="D19" s="9" t="s">
        <v>20</v>
      </c>
    </row>
    <row r="20" spans="1:4" x14ac:dyDescent="0.25">
      <c r="A20" s="11">
        <v>43399</v>
      </c>
      <c r="B20" s="12">
        <f t="shared" si="0"/>
        <v>0</v>
      </c>
      <c r="C20" s="8"/>
      <c r="D20" s="9" t="s">
        <v>34</v>
      </c>
    </row>
    <row r="21" spans="1:4" x14ac:dyDescent="0.25">
      <c r="A21" s="11">
        <f>DATEVALUE("31.10."&amp;$B$1)</f>
        <v>44500</v>
      </c>
      <c r="B21" s="12">
        <f t="shared" si="0"/>
        <v>0</v>
      </c>
      <c r="C21" s="8"/>
      <c r="D21" s="9" t="s">
        <v>21</v>
      </c>
    </row>
    <row r="22" spans="1:4" x14ac:dyDescent="0.25">
      <c r="A22" s="11">
        <f>DATEVALUE("01.11."&amp;$B$1)</f>
        <v>44501</v>
      </c>
      <c r="B22" s="12">
        <f t="shared" si="0"/>
        <v>0</v>
      </c>
      <c r="C22" s="8"/>
      <c r="D22" s="9" t="s">
        <v>22</v>
      </c>
    </row>
    <row r="23" spans="1:4" x14ac:dyDescent="0.25">
      <c r="A23" s="11">
        <f>DATE($B$1,12,25)-WEEKDAY(DATE($B$1,12,25),2)-35</f>
        <v>44514</v>
      </c>
      <c r="B23" s="12">
        <f t="shared" si="0"/>
        <v>0</v>
      </c>
      <c r="C23" s="8"/>
      <c r="D23" s="9" t="s">
        <v>23</v>
      </c>
    </row>
    <row r="24" spans="1:4" x14ac:dyDescent="0.25">
      <c r="A24" s="11">
        <f>DATE($B$1,12,25)-WEEKDAY(DATE($B$1,12,25),2)-32</f>
        <v>44517</v>
      </c>
      <c r="B24" s="12">
        <f t="shared" si="0"/>
        <v>0</v>
      </c>
      <c r="C24" s="8"/>
      <c r="D24" s="9" t="s">
        <v>24</v>
      </c>
    </row>
    <row r="25" spans="1:4" x14ac:dyDescent="0.25">
      <c r="A25" s="11">
        <f>DATE($B$1,12,25)-WEEKDAY(DATE($B$1,12,25),2)-28</f>
        <v>44521</v>
      </c>
      <c r="B25" s="12">
        <f t="shared" si="0"/>
        <v>0</v>
      </c>
      <c r="C25" s="8"/>
      <c r="D25" s="9" t="s">
        <v>25</v>
      </c>
    </row>
    <row r="26" spans="1:4" x14ac:dyDescent="0.25">
      <c r="A26" s="11">
        <f>DATE($B$1,12,25)-WEEKDAY(DATE($B$1,12,25),2)-21</f>
        <v>44528</v>
      </c>
      <c r="B26" s="12">
        <f t="shared" si="0"/>
        <v>0</v>
      </c>
      <c r="C26" s="8"/>
      <c r="D26" s="9" t="s">
        <v>26</v>
      </c>
    </row>
    <row r="27" spans="1:4" x14ac:dyDescent="0.25">
      <c r="A27" s="11">
        <f>DATE($B$1,12,25)-WEEKDAY(DATE($B$1,12,25),2)-14</f>
        <v>44535</v>
      </c>
      <c r="B27" s="12">
        <f t="shared" si="0"/>
        <v>0</v>
      </c>
      <c r="C27" s="8"/>
      <c r="D27" s="9" t="s">
        <v>27</v>
      </c>
    </row>
    <row r="28" spans="1:4" x14ac:dyDescent="0.25">
      <c r="A28" s="11">
        <f>DATE($B$1,12,25)-WEEKDAY(DATE($B$1,12,25),2)-7</f>
        <v>44542</v>
      </c>
      <c r="B28" s="12">
        <f t="shared" si="0"/>
        <v>0</v>
      </c>
      <c r="C28" s="8"/>
      <c r="D28" s="9" t="s">
        <v>28</v>
      </c>
    </row>
    <row r="29" spans="1:4" x14ac:dyDescent="0.25">
      <c r="A29" s="11">
        <f>DATE($B$1,12,25)-WEEKDAY(DATE($B$1,12,25),2)</f>
        <v>44549</v>
      </c>
      <c r="B29" s="12">
        <f t="shared" si="0"/>
        <v>0</v>
      </c>
      <c r="C29" s="8"/>
      <c r="D29" s="9" t="s">
        <v>29</v>
      </c>
    </row>
    <row r="30" spans="1:4" x14ac:dyDescent="0.25">
      <c r="A30" s="11">
        <f>DATEVALUE("24.12."&amp;$B$1)</f>
        <v>44554</v>
      </c>
      <c r="B30" s="12">
        <f t="shared" si="0"/>
        <v>0</v>
      </c>
      <c r="C30" s="8"/>
      <c r="D30" s="9" t="s">
        <v>30</v>
      </c>
    </row>
    <row r="31" spans="1:4" x14ac:dyDescent="0.25">
      <c r="A31" s="11">
        <f>DATEVALUE("25.12."&amp;$B$1)</f>
        <v>44555</v>
      </c>
      <c r="B31" s="12">
        <f t="shared" si="0"/>
        <v>44555</v>
      </c>
      <c r="C31" s="8" t="s">
        <v>2</v>
      </c>
      <c r="D31" s="9" t="s">
        <v>31</v>
      </c>
    </row>
    <row r="32" spans="1:4" x14ac:dyDescent="0.25">
      <c r="A32" s="11">
        <f>DATEVALUE("26.12."&amp;$B$1)</f>
        <v>44556</v>
      </c>
      <c r="B32" s="12">
        <f t="shared" si="0"/>
        <v>44556</v>
      </c>
      <c r="C32" s="8" t="s">
        <v>2</v>
      </c>
      <c r="D32" s="9" t="s">
        <v>32</v>
      </c>
    </row>
    <row r="33" spans="1:4" x14ac:dyDescent="0.25">
      <c r="A33" s="11">
        <f>DATEVALUE("31.12."&amp;$B$1)</f>
        <v>44561</v>
      </c>
      <c r="B33" s="12">
        <f t="shared" si="0"/>
        <v>0</v>
      </c>
      <c r="C33" s="8"/>
      <c r="D33" s="9" t="s">
        <v>33</v>
      </c>
    </row>
    <row r="34" spans="1:4" x14ac:dyDescent="0.25">
      <c r="A34" s="13"/>
      <c r="B34" s="12">
        <f t="shared" si="0"/>
        <v>0</v>
      </c>
      <c r="C34" s="8"/>
      <c r="D34" s="10"/>
    </row>
    <row r="35" spans="1:4" x14ac:dyDescent="0.25">
      <c r="A35" s="13"/>
      <c r="B35" s="12">
        <f t="shared" si="0"/>
        <v>0</v>
      </c>
      <c r="C35" s="8"/>
      <c r="D35" s="10"/>
    </row>
    <row r="36" spans="1:4" x14ac:dyDescent="0.25">
      <c r="A36" s="13"/>
      <c r="B36" s="12">
        <f t="shared" si="0"/>
        <v>0</v>
      </c>
      <c r="C36" s="8"/>
      <c r="D36" s="10"/>
    </row>
    <row r="37" spans="1:4" x14ac:dyDescent="0.25">
      <c r="A37" s="13"/>
      <c r="B37" s="12">
        <f t="shared" si="0"/>
        <v>0</v>
      </c>
      <c r="C37" s="8"/>
      <c r="D37" s="10"/>
    </row>
    <row r="38" spans="1:4" x14ac:dyDescent="0.25">
      <c r="A38" s="13"/>
      <c r="B38" s="12">
        <f t="shared" si="0"/>
        <v>0</v>
      </c>
      <c r="C38" s="8"/>
      <c r="D38" s="10"/>
    </row>
    <row r="39" spans="1:4" x14ac:dyDescent="0.25">
      <c r="A39" s="13"/>
      <c r="B39" s="12">
        <f t="shared" si="0"/>
        <v>0</v>
      </c>
      <c r="C39" s="8"/>
      <c r="D39" s="10"/>
    </row>
    <row r="40" spans="1:4" x14ac:dyDescent="0.25">
      <c r="A40" s="13"/>
      <c r="B40" s="12">
        <f t="shared" si="0"/>
        <v>0</v>
      </c>
      <c r="C40" s="8"/>
      <c r="D40" s="10"/>
    </row>
    <row r="41" spans="1:4" x14ac:dyDescent="0.25">
      <c r="A41" s="13"/>
      <c r="B41" s="12">
        <f t="shared" si="0"/>
        <v>0</v>
      </c>
      <c r="C41" s="8"/>
      <c r="D41" s="10"/>
    </row>
    <row r="42" spans="1:4" x14ac:dyDescent="0.25">
      <c r="A42" s="8"/>
      <c r="B42" s="12">
        <f t="shared" si="0"/>
        <v>0</v>
      </c>
      <c r="C42" s="8"/>
      <c r="D42" s="10"/>
    </row>
    <row r="43" spans="1:4" x14ac:dyDescent="0.25">
      <c r="A43" s="8"/>
      <c r="B43" s="12">
        <f t="shared" si="0"/>
        <v>0</v>
      </c>
      <c r="C43" s="8"/>
      <c r="D43" s="10"/>
    </row>
    <row r="44" spans="1:4" x14ac:dyDescent="0.25">
      <c r="A44" s="8"/>
      <c r="B44" s="12">
        <f t="shared" si="0"/>
        <v>0</v>
      </c>
      <c r="C44" s="8"/>
      <c r="D44" s="10"/>
    </row>
    <row r="45" spans="1:4" x14ac:dyDescent="0.25">
      <c r="A45" s="8"/>
      <c r="B45" s="12">
        <f t="shared" si="0"/>
        <v>0</v>
      </c>
      <c r="C45" s="8"/>
      <c r="D45" s="10"/>
    </row>
    <row r="46" spans="1:4" x14ac:dyDescent="0.25">
      <c r="A46" s="8"/>
      <c r="B46" s="12">
        <f t="shared" si="0"/>
        <v>0</v>
      </c>
      <c r="C46" s="8"/>
      <c r="D46" s="10"/>
    </row>
    <row r="47" spans="1:4" x14ac:dyDescent="0.25">
      <c r="A47" s="13"/>
      <c r="B47" s="12">
        <f t="shared" si="0"/>
        <v>0</v>
      </c>
      <c r="C47" s="8"/>
      <c r="D47" s="10"/>
    </row>
    <row r="48" spans="1:4" x14ac:dyDescent="0.25">
      <c r="A48" s="8"/>
      <c r="B48" s="12">
        <f t="shared" si="0"/>
        <v>0</v>
      </c>
      <c r="C48" s="8"/>
      <c r="D48" s="10"/>
    </row>
    <row r="49" spans="1:4" x14ac:dyDescent="0.25">
      <c r="A49" s="8"/>
      <c r="B49" s="12">
        <f t="shared" si="0"/>
        <v>0</v>
      </c>
      <c r="C49" s="8"/>
      <c r="D49" s="10"/>
    </row>
  </sheetData>
  <sheetProtection algorithmName="SHA-512" hashValue="hX2EndMBLtvUZkxSLDGonnPJYy8H0vpF1I0SvT5zB0PlgyhQ+asHAPWcUKPra/BeanbQBBYIlfoXJszRQtXAUQ==" saltValue="yF0EL720eljdAXlWFKtrdw==" spinCount="100000" sheet="1" objects="1" scenarios="1" selectLockedCells="1"/>
  <conditionalFormatting sqref="B2 B4:B49">
    <cfRule type="expression" dxfId="43" priority="1" stopIfTrue="1">
      <formula>AND(WEEKDAY($B2,2)&gt;5,B2&gt;0)</formula>
    </cfRule>
  </conditionalFormatting>
  <conditionalFormatting sqref="B3">
    <cfRule type="expression" dxfId="42" priority="2" stopIfTrue="1">
      <formula>AND(WEEKDAY($B3,2)&gt;5,B3&gt;0)</formula>
    </cfRule>
  </conditionalFormatting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Urlaubsübersicht</vt:lpstr>
      <vt:lpstr>Feiertage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2017-09-18T22:13:17Z</cp:lastPrinted>
  <dcterms:created xsi:type="dcterms:W3CDTF">2017-09-17T19:22:21Z</dcterms:created>
  <dcterms:modified xsi:type="dcterms:W3CDTF">2020-10-09T09:50:39Z</dcterms:modified>
</cp:coreProperties>
</file>