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Dropbox\Condivisi\OFFICE-LERNEN\Anwesenheitslisten\Upload 2026-09-11\kostenlos\"/>
    </mc:Choice>
  </mc:AlternateContent>
  <xr:revisionPtr revIDLastSave="0" documentId="8_{EC035790-7A15-4988-9FA7-37618D4D28A0}" xr6:coauthVersionLast="47" xr6:coauthVersionMax="47" xr10:uidLastSave="{00000000-0000-0000-0000-000000000000}"/>
  <workbookProtection workbookAlgorithmName="SHA-512" workbookHashValue="Fk1iJvKtEWYfUNie2uqxbIFTadJ75DCbv7RCSe7kPKMyN6uCHAAAlyHC7w9WEODf7nioPshSNsVbikTYe79RKg==" workbookSaltValue="4GSstfoiPGOzlACXJAHD9w==" workbookSpinCount="100000" lockStructure="1"/>
  <bookViews>
    <workbookView xWindow="-120" yWindow="-120" windowWidth="29040" windowHeight="15720" xr2:uid="{9FF0445F-3567-4C4D-8C73-4F6D0380BF2D}"/>
  </bookViews>
  <sheets>
    <sheet name="Januar" sheetId="2" r:id="rId1"/>
    <sheet name="Februar" sheetId="19" r:id="rId2"/>
    <sheet name="März" sheetId="33" r:id="rId3"/>
    <sheet name="Feiertage" sheetId="18" r:id="rId4"/>
    <sheet name="Info" sheetId="32" r:id="rId5"/>
  </sheets>
  <definedNames>
    <definedName name="_xlnm._FilterDatabase" localSheetId="3" hidden="1">Feiertage!$I$3:$I$44</definedName>
    <definedName name="_xlnm.Print_Area" localSheetId="1">Februar!$B$1:$AH$46</definedName>
    <definedName name="_xlnm.Print_Area" localSheetId="3">Tabelle1[[#All],[Datum]:[Land]]</definedName>
    <definedName name="_xlnm.Print_Area" localSheetId="0">Januar!$B$1:$AH$46</definedName>
    <definedName name="_xlnm.Print_Area" localSheetId="2">März!$B$1:$AH$46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18" l="1"/>
  <c r="AC3" i="19"/>
  <c r="AC3" i="2"/>
  <c r="AG8" i="19"/>
  <c r="AH8" i="19" s="1"/>
  <c r="C8" i="19"/>
  <c r="B9" i="33"/>
  <c r="B9" i="19"/>
  <c r="B8" i="19"/>
  <c r="D7" i="33"/>
  <c r="D6" i="33" s="1"/>
  <c r="AC1" i="33"/>
  <c r="AB46" i="33"/>
  <c r="AA46" i="33"/>
  <c r="Z46" i="33"/>
  <c r="Y46" i="33"/>
  <c r="X46" i="33"/>
  <c r="W46" i="33"/>
  <c r="V46" i="33"/>
  <c r="U46" i="33"/>
  <c r="T46" i="33"/>
  <c r="S46" i="33"/>
  <c r="R46" i="33"/>
  <c r="Q46" i="33"/>
  <c r="P46" i="33"/>
  <c r="O46" i="33"/>
  <c r="N46" i="33"/>
  <c r="M46" i="33"/>
  <c r="L46" i="33"/>
  <c r="K46" i="33"/>
  <c r="J46" i="33"/>
  <c r="I46" i="33"/>
  <c r="H46" i="33"/>
  <c r="G46" i="33"/>
  <c r="F46" i="33"/>
  <c r="E46" i="33"/>
  <c r="D46" i="33"/>
  <c r="AB45" i="33"/>
  <c r="AA45" i="33"/>
  <c r="Z45" i="33"/>
  <c r="Y45" i="33"/>
  <c r="X45" i="33"/>
  <c r="W45" i="33"/>
  <c r="V45" i="33"/>
  <c r="U45" i="33"/>
  <c r="T45" i="33"/>
  <c r="S45" i="33"/>
  <c r="R45" i="33"/>
  <c r="Q45" i="33"/>
  <c r="P45" i="33"/>
  <c r="O45" i="33"/>
  <c r="N45" i="33"/>
  <c r="M45" i="33"/>
  <c r="L45" i="33"/>
  <c r="K45" i="33"/>
  <c r="J45" i="33"/>
  <c r="I45" i="33"/>
  <c r="H45" i="33"/>
  <c r="G45" i="33"/>
  <c r="F45" i="33"/>
  <c r="E45" i="33"/>
  <c r="D45" i="33"/>
  <c r="AB44" i="33"/>
  <c r="AA44" i="33"/>
  <c r="Z44" i="33"/>
  <c r="Y44" i="33"/>
  <c r="X44" i="33"/>
  <c r="W44" i="33"/>
  <c r="V44" i="33"/>
  <c r="U44" i="33"/>
  <c r="T44" i="33"/>
  <c r="S44" i="33"/>
  <c r="R44" i="33"/>
  <c r="Q44" i="33"/>
  <c r="P44" i="33"/>
  <c r="O44" i="33"/>
  <c r="N44" i="33"/>
  <c r="M44" i="33"/>
  <c r="L44" i="33"/>
  <c r="K44" i="33"/>
  <c r="J44" i="33"/>
  <c r="I44" i="33"/>
  <c r="H44" i="33"/>
  <c r="G44" i="33"/>
  <c r="F44" i="33"/>
  <c r="E44" i="33"/>
  <c r="D44" i="33"/>
  <c r="AB43" i="33"/>
  <c r="AA43" i="33"/>
  <c r="Z43" i="33"/>
  <c r="Y43" i="33"/>
  <c r="X43" i="33"/>
  <c r="W43" i="33"/>
  <c r="V43" i="33"/>
  <c r="U43" i="33"/>
  <c r="T43" i="33"/>
  <c r="S43" i="33"/>
  <c r="R43" i="33"/>
  <c r="Q43" i="33"/>
  <c r="P43" i="33"/>
  <c r="O43" i="33"/>
  <c r="N43" i="33"/>
  <c r="M43" i="33"/>
  <c r="L43" i="33"/>
  <c r="K43" i="33"/>
  <c r="J43" i="33"/>
  <c r="I43" i="33"/>
  <c r="H43" i="33"/>
  <c r="G43" i="33"/>
  <c r="F43" i="33"/>
  <c r="E43" i="33"/>
  <c r="D43" i="33"/>
  <c r="AF42" i="33"/>
  <c r="AE42" i="33"/>
  <c r="AD42" i="33"/>
  <c r="AC42" i="33"/>
  <c r="AF41" i="33"/>
  <c r="AE41" i="33"/>
  <c r="AD41" i="33"/>
  <c r="AC41" i="33"/>
  <c r="AF40" i="33"/>
  <c r="AE40" i="33"/>
  <c r="AD40" i="33"/>
  <c r="AC40" i="33"/>
  <c r="AF39" i="33"/>
  <c r="AE39" i="33"/>
  <c r="AD39" i="33"/>
  <c r="AC39" i="33"/>
  <c r="AF38" i="33"/>
  <c r="AE38" i="33"/>
  <c r="AD38" i="33"/>
  <c r="AC38" i="33"/>
  <c r="AF37" i="33"/>
  <c r="AE37" i="33"/>
  <c r="AD37" i="33"/>
  <c r="AC37" i="33"/>
  <c r="AF36" i="33"/>
  <c r="AE36" i="33"/>
  <c r="AD36" i="33"/>
  <c r="AC36" i="33"/>
  <c r="AF35" i="33"/>
  <c r="AE35" i="33"/>
  <c r="AD35" i="33"/>
  <c r="AC35" i="33"/>
  <c r="AF34" i="33"/>
  <c r="AE34" i="33"/>
  <c r="AD34" i="33"/>
  <c r="AC34" i="33"/>
  <c r="AF33" i="33"/>
  <c r="AE33" i="33"/>
  <c r="AD33" i="33"/>
  <c r="AC33" i="33"/>
  <c r="AF32" i="33"/>
  <c r="AE32" i="33"/>
  <c r="AD32" i="33"/>
  <c r="AC32" i="33"/>
  <c r="AF31" i="33"/>
  <c r="AE31" i="33"/>
  <c r="AD31" i="33"/>
  <c r="AC31" i="33"/>
  <c r="AF30" i="33"/>
  <c r="AE30" i="33"/>
  <c r="AD30" i="33"/>
  <c r="AC30" i="33"/>
  <c r="AF29" i="33"/>
  <c r="AE29" i="33"/>
  <c r="AD29" i="33"/>
  <c r="AC29" i="33"/>
  <c r="AF28" i="33"/>
  <c r="AE28" i="33"/>
  <c r="AD28" i="33"/>
  <c r="AC28" i="33"/>
  <c r="AF27" i="33"/>
  <c r="AE27" i="33"/>
  <c r="AD27" i="33"/>
  <c r="AC27" i="33"/>
  <c r="AF26" i="33"/>
  <c r="AE26" i="33"/>
  <c r="AD26" i="33"/>
  <c r="AC26" i="33"/>
  <c r="AF25" i="33"/>
  <c r="AE25" i="33"/>
  <c r="AD25" i="33"/>
  <c r="AC25" i="33"/>
  <c r="AF24" i="33"/>
  <c r="AE24" i="33"/>
  <c r="AD24" i="33"/>
  <c r="AC24" i="33"/>
  <c r="AF23" i="33"/>
  <c r="AE23" i="33"/>
  <c r="AD23" i="33"/>
  <c r="AC23" i="33"/>
  <c r="AF22" i="33"/>
  <c r="AE22" i="33"/>
  <c r="AD22" i="33"/>
  <c r="AC22" i="33"/>
  <c r="AF21" i="33"/>
  <c r="AE21" i="33"/>
  <c r="AD21" i="33"/>
  <c r="AC21" i="33"/>
  <c r="AF20" i="33"/>
  <c r="AE20" i="33"/>
  <c r="AD20" i="33"/>
  <c r="AC20" i="33"/>
  <c r="AF19" i="33"/>
  <c r="AE19" i="33"/>
  <c r="AD19" i="33"/>
  <c r="AC19" i="33"/>
  <c r="AF18" i="33"/>
  <c r="AE18" i="33"/>
  <c r="AD18" i="33"/>
  <c r="AC18" i="33"/>
  <c r="AF17" i="33"/>
  <c r="AE17" i="33"/>
  <c r="AD17" i="33"/>
  <c r="AC17" i="33"/>
  <c r="AF16" i="33"/>
  <c r="AE16" i="33"/>
  <c r="AD16" i="33"/>
  <c r="AC16" i="33"/>
  <c r="AF15" i="33"/>
  <c r="AE15" i="33"/>
  <c r="AD15" i="33"/>
  <c r="AC15" i="33"/>
  <c r="AF14" i="33"/>
  <c r="AE14" i="33"/>
  <c r="AD14" i="33"/>
  <c r="AC14" i="33"/>
  <c r="AF13" i="33"/>
  <c r="AE13" i="33"/>
  <c r="AD13" i="33"/>
  <c r="AC13" i="33"/>
  <c r="AF12" i="33"/>
  <c r="AE12" i="33"/>
  <c r="AD12" i="33"/>
  <c r="AC12" i="33"/>
  <c r="AF11" i="33"/>
  <c r="AE11" i="33"/>
  <c r="AD11" i="33"/>
  <c r="AC11" i="33"/>
  <c r="AF10" i="33"/>
  <c r="AE10" i="33"/>
  <c r="AD10" i="33"/>
  <c r="AC10" i="33"/>
  <c r="AF9" i="33"/>
  <c r="AE9" i="33"/>
  <c r="AD9" i="33"/>
  <c r="AC9" i="33"/>
  <c r="AF8" i="33"/>
  <c r="AE8" i="33"/>
  <c r="AD8" i="33"/>
  <c r="AC8" i="33"/>
  <c r="I5" i="33"/>
  <c r="I7" i="33" s="1"/>
  <c r="AC3" i="33"/>
  <c r="A2" i="18"/>
  <c r="AC1" i="2"/>
  <c r="AC1" i="19"/>
  <c r="D7" i="19"/>
  <c r="D7" i="2"/>
  <c r="C8" i="33" l="1"/>
  <c r="B8" i="33"/>
  <c r="AG8" i="33"/>
  <c r="N5" i="33"/>
  <c r="N7" i="33" s="1"/>
  <c r="O7" i="33" s="1"/>
  <c r="J7" i="33"/>
  <c r="I6" i="33"/>
  <c r="E7" i="33"/>
  <c r="C9" i="19"/>
  <c r="C9" i="33" s="1"/>
  <c r="C10" i="19"/>
  <c r="C10" i="33" s="1"/>
  <c r="C11" i="19"/>
  <c r="C11" i="33" s="1"/>
  <c r="C12" i="19"/>
  <c r="C12" i="33" s="1"/>
  <c r="C13" i="19"/>
  <c r="C13" i="33" s="1"/>
  <c r="C14" i="19"/>
  <c r="C14" i="33" s="1"/>
  <c r="C15" i="19"/>
  <c r="C15" i="33" s="1"/>
  <c r="C16" i="19"/>
  <c r="C16" i="33" s="1"/>
  <c r="C17" i="19"/>
  <c r="C17" i="33" s="1"/>
  <c r="C18" i="19"/>
  <c r="C18" i="33" s="1"/>
  <c r="C19" i="19"/>
  <c r="C19" i="33" s="1"/>
  <c r="C20" i="19"/>
  <c r="C20" i="33" s="1"/>
  <c r="C21" i="19"/>
  <c r="C21" i="33" s="1"/>
  <c r="C22" i="19"/>
  <c r="C22" i="33" s="1"/>
  <c r="C23" i="19"/>
  <c r="C23" i="33" s="1"/>
  <c r="C24" i="19"/>
  <c r="C24" i="33" s="1"/>
  <c r="C25" i="19"/>
  <c r="C25" i="33" s="1"/>
  <c r="C26" i="19"/>
  <c r="C26" i="33" s="1"/>
  <c r="C27" i="19"/>
  <c r="C27" i="33" s="1"/>
  <c r="C28" i="19"/>
  <c r="C28" i="33" s="1"/>
  <c r="C29" i="19"/>
  <c r="C29" i="33" s="1"/>
  <c r="C30" i="19"/>
  <c r="C30" i="33" s="1"/>
  <c r="C31" i="19"/>
  <c r="C31" i="33" s="1"/>
  <c r="C32" i="19"/>
  <c r="C32" i="33" s="1"/>
  <c r="C33" i="19"/>
  <c r="C33" i="33" s="1"/>
  <c r="C34" i="19"/>
  <c r="C34" i="33" s="1"/>
  <c r="C35" i="19"/>
  <c r="C35" i="33" s="1"/>
  <c r="C36" i="19"/>
  <c r="C36" i="33" s="1"/>
  <c r="C37" i="19"/>
  <c r="C37" i="33" s="1"/>
  <c r="C38" i="19"/>
  <c r="C38" i="33" s="1"/>
  <c r="C39" i="19"/>
  <c r="C39" i="33" s="1"/>
  <c r="C40" i="19"/>
  <c r="C40" i="33" s="1"/>
  <c r="C41" i="19"/>
  <c r="C41" i="33" s="1"/>
  <c r="C42" i="19"/>
  <c r="C42" i="33" s="1"/>
  <c r="B10" i="19"/>
  <c r="B10" i="33" s="1"/>
  <c r="B11" i="19"/>
  <c r="B11" i="33" s="1"/>
  <c r="B12" i="19"/>
  <c r="B12" i="33" s="1"/>
  <c r="B13" i="19"/>
  <c r="B13" i="33" s="1"/>
  <c r="B14" i="19"/>
  <c r="B14" i="33" s="1"/>
  <c r="B15" i="19"/>
  <c r="B15" i="33" s="1"/>
  <c r="B16" i="19"/>
  <c r="B16" i="33" s="1"/>
  <c r="B17" i="19"/>
  <c r="B17" i="33" s="1"/>
  <c r="B18" i="19"/>
  <c r="B18" i="33" s="1"/>
  <c r="B19" i="19"/>
  <c r="B19" i="33" s="1"/>
  <c r="B20" i="19"/>
  <c r="B20" i="33" s="1"/>
  <c r="B21" i="19"/>
  <c r="B21" i="33" s="1"/>
  <c r="B22" i="19"/>
  <c r="B22" i="33" s="1"/>
  <c r="B23" i="19"/>
  <c r="B23" i="33" s="1"/>
  <c r="B24" i="19"/>
  <c r="B24" i="33" s="1"/>
  <c r="B25" i="19"/>
  <c r="B25" i="33" s="1"/>
  <c r="B26" i="19"/>
  <c r="B26" i="33" s="1"/>
  <c r="B27" i="19"/>
  <c r="B27" i="33" s="1"/>
  <c r="B28" i="19"/>
  <c r="B28" i="33" s="1"/>
  <c r="B29" i="19"/>
  <c r="B29" i="33" s="1"/>
  <c r="B30" i="19"/>
  <c r="B30" i="33" s="1"/>
  <c r="B31" i="19"/>
  <c r="B31" i="33" s="1"/>
  <c r="B32" i="19"/>
  <c r="B32" i="33" s="1"/>
  <c r="B33" i="19"/>
  <c r="B33" i="33" s="1"/>
  <c r="B34" i="19"/>
  <c r="B34" i="33" s="1"/>
  <c r="B35" i="19"/>
  <c r="B35" i="33" s="1"/>
  <c r="B36" i="19"/>
  <c r="B36" i="33" s="1"/>
  <c r="B37" i="19"/>
  <c r="B37" i="33" s="1"/>
  <c r="B38" i="19"/>
  <c r="B38" i="33" s="1"/>
  <c r="B39" i="19"/>
  <c r="B39" i="33" s="1"/>
  <c r="B40" i="19"/>
  <c r="B40" i="33" s="1"/>
  <c r="B41" i="19"/>
  <c r="B41" i="33" s="1"/>
  <c r="B42" i="19"/>
  <c r="B42" i="33" s="1"/>
  <c r="B45" i="18"/>
  <c r="B46" i="18"/>
  <c r="B47" i="18"/>
  <c r="B48" i="18"/>
  <c r="B49" i="18"/>
  <c r="B50" i="18"/>
  <c r="B51" i="18"/>
  <c r="C45" i="18"/>
  <c r="C46" i="18"/>
  <c r="C47" i="18"/>
  <c r="C48" i="18"/>
  <c r="C49" i="18"/>
  <c r="C50" i="18"/>
  <c r="C51" i="18"/>
  <c r="AG9" i="19"/>
  <c r="AG9" i="33" s="1"/>
  <c r="AG10" i="19"/>
  <c r="AG10" i="33" s="1"/>
  <c r="AH10" i="33" s="1"/>
  <c r="AG11" i="19"/>
  <c r="AG11" i="33" s="1"/>
  <c r="AH11" i="33" s="1"/>
  <c r="AG12" i="19"/>
  <c r="AG12" i="33" s="1"/>
  <c r="AH12" i="33" s="1"/>
  <c r="AG13" i="19"/>
  <c r="AG13" i="33" s="1"/>
  <c r="AH13" i="33" s="1"/>
  <c r="AG14" i="19"/>
  <c r="AG14" i="33" s="1"/>
  <c r="AH14" i="33" s="1"/>
  <c r="AG15" i="19"/>
  <c r="AG15" i="33" s="1"/>
  <c r="AH15" i="33" s="1"/>
  <c r="AG16" i="19"/>
  <c r="AG16" i="33" s="1"/>
  <c r="AH16" i="33" s="1"/>
  <c r="AG17" i="19"/>
  <c r="AG17" i="33" s="1"/>
  <c r="AH17" i="33" s="1"/>
  <c r="AG18" i="19"/>
  <c r="AG18" i="33" s="1"/>
  <c r="AH18" i="33" s="1"/>
  <c r="AG19" i="19"/>
  <c r="AG19" i="33" s="1"/>
  <c r="AH19" i="33" s="1"/>
  <c r="AG20" i="19"/>
  <c r="AG20" i="33" s="1"/>
  <c r="AH20" i="33" s="1"/>
  <c r="AG21" i="19"/>
  <c r="AG21" i="33" s="1"/>
  <c r="AH21" i="33" s="1"/>
  <c r="AG22" i="19"/>
  <c r="AG22" i="33" s="1"/>
  <c r="AH22" i="33" s="1"/>
  <c r="AG23" i="19"/>
  <c r="AG23" i="33" s="1"/>
  <c r="AH23" i="33" s="1"/>
  <c r="AG24" i="19"/>
  <c r="AG24" i="33" s="1"/>
  <c r="AH24" i="33" s="1"/>
  <c r="AG25" i="19"/>
  <c r="AG25" i="33" s="1"/>
  <c r="AH25" i="33" s="1"/>
  <c r="AG26" i="19"/>
  <c r="AG26" i="33" s="1"/>
  <c r="AH26" i="33" s="1"/>
  <c r="AG27" i="19"/>
  <c r="AG27" i="33" s="1"/>
  <c r="AH27" i="33" s="1"/>
  <c r="AG28" i="19"/>
  <c r="AG28" i="33" s="1"/>
  <c r="AH28" i="33" s="1"/>
  <c r="AG29" i="19"/>
  <c r="AG29" i="33" s="1"/>
  <c r="AH29" i="33" s="1"/>
  <c r="AG30" i="19"/>
  <c r="AG30" i="33" s="1"/>
  <c r="AH30" i="33" s="1"/>
  <c r="AG31" i="19"/>
  <c r="AG31" i="33" s="1"/>
  <c r="AH31" i="33" s="1"/>
  <c r="AG32" i="19"/>
  <c r="AG32" i="33" s="1"/>
  <c r="AH32" i="33" s="1"/>
  <c r="AG33" i="19"/>
  <c r="AG33" i="33" s="1"/>
  <c r="AH33" i="33" s="1"/>
  <c r="AG34" i="19"/>
  <c r="AG34" i="33" s="1"/>
  <c r="AH34" i="33" s="1"/>
  <c r="AG35" i="19"/>
  <c r="AG35" i="33" s="1"/>
  <c r="AH35" i="33" s="1"/>
  <c r="AG36" i="19"/>
  <c r="AG36" i="33" s="1"/>
  <c r="AH36" i="33" s="1"/>
  <c r="AG37" i="19"/>
  <c r="AG37" i="33" s="1"/>
  <c r="AH37" i="33" s="1"/>
  <c r="AG38" i="19"/>
  <c r="AG38" i="33" s="1"/>
  <c r="AH38" i="33" s="1"/>
  <c r="AG39" i="19"/>
  <c r="AG39" i="33" s="1"/>
  <c r="AH39" i="33" s="1"/>
  <c r="AG40" i="19"/>
  <c r="AG40" i="33" s="1"/>
  <c r="AH40" i="33" s="1"/>
  <c r="AG41" i="19"/>
  <c r="AG41" i="33" s="1"/>
  <c r="AH41" i="33" s="1"/>
  <c r="AG42" i="19"/>
  <c r="AG42" i="33" s="1"/>
  <c r="AH42" i="33" s="1"/>
  <c r="AH8" i="33" l="1"/>
  <c r="AH9" i="33"/>
  <c r="S5" i="33"/>
  <c r="X5" i="33" s="1"/>
  <c r="X7" i="33" s="1"/>
  <c r="N6" i="33"/>
  <c r="E6" i="33"/>
  <c r="F7" i="33"/>
  <c r="K7" i="33"/>
  <c r="J6" i="33"/>
  <c r="O6" i="33"/>
  <c r="P7" i="33"/>
  <c r="AB46" i="19"/>
  <c r="AA46" i="19"/>
  <c r="Z46" i="19"/>
  <c r="Y46" i="19"/>
  <c r="X46" i="19"/>
  <c r="W46" i="19"/>
  <c r="V46" i="19"/>
  <c r="U46" i="19"/>
  <c r="T46" i="19"/>
  <c r="S46" i="19"/>
  <c r="R46" i="19"/>
  <c r="Q46" i="19"/>
  <c r="P46" i="19"/>
  <c r="O46" i="19"/>
  <c r="N46" i="19"/>
  <c r="M46" i="19"/>
  <c r="L46" i="19"/>
  <c r="K46" i="19"/>
  <c r="J46" i="19"/>
  <c r="I46" i="19"/>
  <c r="H46" i="19"/>
  <c r="G46" i="19"/>
  <c r="F46" i="19"/>
  <c r="E46" i="19"/>
  <c r="D46" i="19"/>
  <c r="AB45" i="19"/>
  <c r="AA45" i="19"/>
  <c r="Z45" i="19"/>
  <c r="Y45" i="19"/>
  <c r="X45" i="19"/>
  <c r="W45" i="19"/>
  <c r="V45" i="19"/>
  <c r="U45" i="19"/>
  <c r="T45" i="19"/>
  <c r="S45" i="19"/>
  <c r="R45" i="19"/>
  <c r="Q45" i="19"/>
  <c r="P45" i="19"/>
  <c r="O45" i="19"/>
  <c r="N45" i="19"/>
  <c r="M45" i="19"/>
  <c r="L45" i="19"/>
  <c r="K45" i="19"/>
  <c r="J45" i="19"/>
  <c r="I45" i="19"/>
  <c r="H45" i="19"/>
  <c r="G45" i="19"/>
  <c r="F45" i="19"/>
  <c r="E45" i="19"/>
  <c r="D45" i="19"/>
  <c r="AB44" i="19"/>
  <c r="AA44" i="19"/>
  <c r="Z44" i="19"/>
  <c r="Y44" i="19"/>
  <c r="X44" i="19"/>
  <c r="W44" i="19"/>
  <c r="V44" i="19"/>
  <c r="U44" i="19"/>
  <c r="T44" i="19"/>
  <c r="S44" i="19"/>
  <c r="R44" i="19"/>
  <c r="Q44" i="19"/>
  <c r="P44" i="19"/>
  <c r="O44" i="19"/>
  <c r="N44" i="19"/>
  <c r="M44" i="19"/>
  <c r="L44" i="19"/>
  <c r="K44" i="19"/>
  <c r="J44" i="19"/>
  <c r="I44" i="19"/>
  <c r="H44" i="19"/>
  <c r="G44" i="19"/>
  <c r="F44" i="19"/>
  <c r="E44" i="19"/>
  <c r="D44" i="19"/>
  <c r="AB43" i="19"/>
  <c r="AA43" i="19"/>
  <c r="Z43" i="19"/>
  <c r="Y43" i="19"/>
  <c r="X43" i="19"/>
  <c r="W43" i="19"/>
  <c r="V43" i="19"/>
  <c r="U43" i="19"/>
  <c r="T43" i="19"/>
  <c r="S43" i="19"/>
  <c r="R43" i="19"/>
  <c r="Q43" i="19"/>
  <c r="P43" i="19"/>
  <c r="O43" i="19"/>
  <c r="N43" i="19"/>
  <c r="M43" i="19"/>
  <c r="L43" i="19"/>
  <c r="K43" i="19"/>
  <c r="J43" i="19"/>
  <c r="I43" i="19"/>
  <c r="H43" i="19"/>
  <c r="G43" i="19"/>
  <c r="F43" i="19"/>
  <c r="E43" i="19"/>
  <c r="D43" i="19"/>
  <c r="AH42" i="19"/>
  <c r="AF42" i="19"/>
  <c r="AE42" i="19"/>
  <c r="AD42" i="19"/>
  <c r="AC42" i="19"/>
  <c r="AH41" i="19"/>
  <c r="AF41" i="19"/>
  <c r="AE41" i="19"/>
  <c r="AD41" i="19"/>
  <c r="AC41" i="19"/>
  <c r="AH40" i="19"/>
  <c r="AF40" i="19"/>
  <c r="AE40" i="19"/>
  <c r="AD40" i="19"/>
  <c r="AC40" i="19"/>
  <c r="AH39" i="19"/>
  <c r="AF39" i="19"/>
  <c r="AE39" i="19"/>
  <c r="AD39" i="19"/>
  <c r="AC39" i="19"/>
  <c r="AH38" i="19"/>
  <c r="AF38" i="19"/>
  <c r="AE38" i="19"/>
  <c r="AD38" i="19"/>
  <c r="AC38" i="19"/>
  <c r="AH37" i="19"/>
  <c r="AF37" i="19"/>
  <c r="AE37" i="19"/>
  <c r="AD37" i="19"/>
  <c r="AC37" i="19"/>
  <c r="AH36" i="19"/>
  <c r="AF36" i="19"/>
  <c r="AE36" i="19"/>
  <c r="AD36" i="19"/>
  <c r="AC36" i="19"/>
  <c r="AH35" i="19"/>
  <c r="AF35" i="19"/>
  <c r="AE35" i="19"/>
  <c r="AD35" i="19"/>
  <c r="AC35" i="19"/>
  <c r="AH34" i="19"/>
  <c r="AF34" i="19"/>
  <c r="AE34" i="19"/>
  <c r="AD34" i="19"/>
  <c r="AC34" i="19"/>
  <c r="AH33" i="19"/>
  <c r="AF33" i="19"/>
  <c r="AE33" i="19"/>
  <c r="AD33" i="19"/>
  <c r="AC33" i="19"/>
  <c r="AH32" i="19"/>
  <c r="AF32" i="19"/>
  <c r="AE32" i="19"/>
  <c r="AD32" i="19"/>
  <c r="AC32" i="19"/>
  <c r="AH31" i="19"/>
  <c r="AF31" i="19"/>
  <c r="AE31" i="19"/>
  <c r="AD31" i="19"/>
  <c r="AC31" i="19"/>
  <c r="AH30" i="19"/>
  <c r="AF30" i="19"/>
  <c r="AE30" i="19"/>
  <c r="AD30" i="19"/>
  <c r="AC30" i="19"/>
  <c r="AH29" i="19"/>
  <c r="AF29" i="19"/>
  <c r="AE29" i="19"/>
  <c r="AD29" i="19"/>
  <c r="AC29" i="19"/>
  <c r="AH28" i="19"/>
  <c r="AF28" i="19"/>
  <c r="AE28" i="19"/>
  <c r="AD28" i="19"/>
  <c r="AC28" i="19"/>
  <c r="AH27" i="19"/>
  <c r="AF27" i="19"/>
  <c r="AE27" i="19"/>
  <c r="AD27" i="19"/>
  <c r="AC27" i="19"/>
  <c r="AH26" i="19"/>
  <c r="AF26" i="19"/>
  <c r="AE26" i="19"/>
  <c r="AD26" i="19"/>
  <c r="AC26" i="19"/>
  <c r="AH25" i="19"/>
  <c r="AF25" i="19"/>
  <c r="AE25" i="19"/>
  <c r="AD25" i="19"/>
  <c r="AC25" i="19"/>
  <c r="AH24" i="19"/>
  <c r="AF24" i="19"/>
  <c r="AE24" i="19"/>
  <c r="AD24" i="19"/>
  <c r="AC24" i="19"/>
  <c r="AH23" i="19"/>
  <c r="AF23" i="19"/>
  <c r="AE23" i="19"/>
  <c r="AD23" i="19"/>
  <c r="AC23" i="19"/>
  <c r="AH22" i="19"/>
  <c r="AF22" i="19"/>
  <c r="AE22" i="19"/>
  <c r="AD22" i="19"/>
  <c r="AC22" i="19"/>
  <c r="AH21" i="19"/>
  <c r="AF21" i="19"/>
  <c r="AE21" i="19"/>
  <c r="AD21" i="19"/>
  <c r="AC21" i="19"/>
  <c r="AH20" i="19"/>
  <c r="AF20" i="19"/>
  <c r="AE20" i="19"/>
  <c r="AD20" i="19"/>
  <c r="AC20" i="19"/>
  <c r="AH19" i="19"/>
  <c r="AF19" i="19"/>
  <c r="AE19" i="19"/>
  <c r="AD19" i="19"/>
  <c r="AC19" i="19"/>
  <c r="AH18" i="19"/>
  <c r="AF18" i="19"/>
  <c r="AE18" i="19"/>
  <c r="AD18" i="19"/>
  <c r="AC18" i="19"/>
  <c r="AH17" i="19"/>
  <c r="AF17" i="19"/>
  <c r="AE17" i="19"/>
  <c r="AD17" i="19"/>
  <c r="AC17" i="19"/>
  <c r="AH16" i="19"/>
  <c r="AF16" i="19"/>
  <c r="AE16" i="19"/>
  <c r="AD16" i="19"/>
  <c r="AC16" i="19"/>
  <c r="AH15" i="19"/>
  <c r="AF15" i="19"/>
  <c r="AE15" i="19"/>
  <c r="AD15" i="19"/>
  <c r="AC15" i="19"/>
  <c r="AH14" i="19"/>
  <c r="AF14" i="19"/>
  <c r="AE14" i="19"/>
  <c r="AD14" i="19"/>
  <c r="AC14" i="19"/>
  <c r="AH13" i="19"/>
  <c r="AF13" i="19"/>
  <c r="AE13" i="19"/>
  <c r="AD13" i="19"/>
  <c r="AC13" i="19"/>
  <c r="AH12" i="19"/>
  <c r="AF12" i="19"/>
  <c r="AE12" i="19"/>
  <c r="AD12" i="19"/>
  <c r="AC12" i="19"/>
  <c r="AH11" i="19"/>
  <c r="AF11" i="19"/>
  <c r="AE11" i="19"/>
  <c r="AD11" i="19"/>
  <c r="AC11" i="19"/>
  <c r="AH10" i="19"/>
  <c r="AF10" i="19"/>
  <c r="AE10" i="19"/>
  <c r="AD10" i="19"/>
  <c r="AC10" i="19"/>
  <c r="AH9" i="19"/>
  <c r="AF9" i="19"/>
  <c r="AE9" i="19"/>
  <c r="AD9" i="19"/>
  <c r="AC9" i="19"/>
  <c r="AF8" i="19"/>
  <c r="AE8" i="19"/>
  <c r="AD8" i="19"/>
  <c r="AC8" i="19"/>
  <c r="D6" i="19"/>
  <c r="I5" i="19"/>
  <c r="C44" i="18"/>
  <c r="B44" i="18"/>
  <c r="C41" i="18"/>
  <c r="B41" i="18"/>
  <c r="C40" i="18"/>
  <c r="B40" i="18"/>
  <c r="C39" i="18"/>
  <c r="B39" i="18"/>
  <c r="C37" i="18"/>
  <c r="B37" i="18"/>
  <c r="C36" i="18"/>
  <c r="B36" i="18"/>
  <c r="C35" i="18"/>
  <c r="B35" i="18"/>
  <c r="C8" i="18"/>
  <c r="B8" i="18"/>
  <c r="C38" i="18"/>
  <c r="B38" i="18"/>
  <c r="C24" i="18"/>
  <c r="B24" i="18"/>
  <c r="C23" i="18"/>
  <c r="B23" i="18"/>
  <c r="C20" i="18"/>
  <c r="B20" i="18"/>
  <c r="C19" i="18"/>
  <c r="B19" i="18"/>
  <c r="C14" i="18"/>
  <c r="B14" i="18"/>
  <c r="C12" i="18"/>
  <c r="B12" i="18"/>
  <c r="C11" i="18"/>
  <c r="B11" i="18"/>
  <c r="N5" i="19" l="1"/>
  <c r="N7" i="19" s="1"/>
  <c r="I7" i="19"/>
  <c r="S7" i="33"/>
  <c r="S6" i="33" s="1"/>
  <c r="P6" i="33"/>
  <c r="Q7" i="33"/>
  <c r="L7" i="33"/>
  <c r="K6" i="33"/>
  <c r="Y7" i="33"/>
  <c r="X6" i="33"/>
  <c r="F6" i="33"/>
  <c r="G7" i="33"/>
  <c r="I37" i="18"/>
  <c r="I38" i="18"/>
  <c r="A3" i="18"/>
  <c r="C3" i="18" s="1"/>
  <c r="A6" i="18"/>
  <c r="C6" i="18" s="1"/>
  <c r="A43" i="18"/>
  <c r="C43" i="18" s="1"/>
  <c r="A22" i="18"/>
  <c r="C22" i="18" s="1"/>
  <c r="A13" i="18"/>
  <c r="C13" i="18" s="1"/>
  <c r="A36" i="18"/>
  <c r="A25" i="18"/>
  <c r="C25" i="18" s="1"/>
  <c r="A28" i="18"/>
  <c r="C28" i="18" s="1"/>
  <c r="A19" i="18"/>
  <c r="A31" i="18"/>
  <c r="C31" i="18" s="1"/>
  <c r="A34" i="18"/>
  <c r="C34" i="18" s="1"/>
  <c r="J7" i="19"/>
  <c r="J6" i="19" s="1"/>
  <c r="S5" i="19"/>
  <c r="S7" i="19" s="1"/>
  <c r="E7" i="19"/>
  <c r="C2" i="18"/>
  <c r="B2" i="18"/>
  <c r="A40" i="18"/>
  <c r="B3" i="18"/>
  <c r="B6" i="18"/>
  <c r="B22" i="18"/>
  <c r="B28" i="18"/>
  <c r="I41" i="18" s="1"/>
  <c r="A4" i="18"/>
  <c r="A14" i="18"/>
  <c r="A20" i="18"/>
  <c r="A23" i="18"/>
  <c r="A26" i="18"/>
  <c r="A29" i="18"/>
  <c r="A32" i="18"/>
  <c r="A38" i="18"/>
  <c r="A37" i="18"/>
  <c r="A41" i="18"/>
  <c r="O1" i="18"/>
  <c r="A11" i="18" s="1"/>
  <c r="P1" i="18"/>
  <c r="A5" i="18"/>
  <c r="A9" i="18"/>
  <c r="A21" i="18"/>
  <c r="A24" i="18"/>
  <c r="A27" i="18"/>
  <c r="A30" i="18"/>
  <c r="A33" i="18"/>
  <c r="A42" i="18"/>
  <c r="A35" i="18"/>
  <c r="A39" i="18"/>
  <c r="A44" i="18"/>
  <c r="T7" i="33" l="1"/>
  <c r="U7" i="33" s="1"/>
  <c r="Z7" i="33"/>
  <c r="Y6" i="33"/>
  <c r="G6" i="33"/>
  <c r="H7" i="33"/>
  <c r="H6" i="33" s="1"/>
  <c r="M7" i="33"/>
  <c r="M6" i="33" s="1"/>
  <c r="L6" i="33"/>
  <c r="R7" i="33"/>
  <c r="R6" i="33" s="1"/>
  <c r="Q6" i="33"/>
  <c r="B13" i="18"/>
  <c r="B25" i="18"/>
  <c r="I39" i="18" s="1"/>
  <c r="B43" i="18"/>
  <c r="I36" i="18" s="1"/>
  <c r="B34" i="18"/>
  <c r="B31" i="18"/>
  <c r="I44" i="18" s="1"/>
  <c r="I6" i="19"/>
  <c r="K7" i="19"/>
  <c r="L7" i="19" s="1"/>
  <c r="E6" i="19"/>
  <c r="F7" i="19"/>
  <c r="X5" i="19"/>
  <c r="X7" i="19" s="1"/>
  <c r="O7" i="19"/>
  <c r="N6" i="19"/>
  <c r="A18" i="18"/>
  <c r="A15" i="18"/>
  <c r="A16" i="18"/>
  <c r="A10" i="18"/>
  <c r="A8" i="18"/>
  <c r="A17" i="18"/>
  <c r="A7" i="18"/>
  <c r="C5" i="18"/>
  <c r="B5" i="18"/>
  <c r="C42" i="18"/>
  <c r="B42" i="18"/>
  <c r="C33" i="18"/>
  <c r="B33" i="18"/>
  <c r="C30" i="18"/>
  <c r="B30" i="18"/>
  <c r="C32" i="18"/>
  <c r="B32" i="18"/>
  <c r="C21" i="18"/>
  <c r="B21" i="18"/>
  <c r="C4" i="18"/>
  <c r="B4" i="18"/>
  <c r="I4" i="18" s="1"/>
  <c r="C27" i="18"/>
  <c r="B27" i="18"/>
  <c r="I40" i="18" s="1"/>
  <c r="C29" i="18"/>
  <c r="B29" i="18"/>
  <c r="C26" i="18"/>
  <c r="B26" i="18"/>
  <c r="C9" i="18"/>
  <c r="B9" i="18"/>
  <c r="T6" i="33" l="1"/>
  <c r="AA7" i="33"/>
  <c r="Z6" i="33"/>
  <c r="V7" i="33"/>
  <c r="U6" i="33"/>
  <c r="I42" i="18"/>
  <c r="I5" i="18"/>
  <c r="I23" i="18"/>
  <c r="I32" i="18"/>
  <c r="I11" i="18"/>
  <c r="I6" i="18"/>
  <c r="I20" i="18"/>
  <c r="I33" i="18"/>
  <c r="I19" i="18"/>
  <c r="I28" i="18"/>
  <c r="I26" i="18"/>
  <c r="I13" i="18"/>
  <c r="I35" i="18"/>
  <c r="I34" i="18"/>
  <c r="I3" i="18"/>
  <c r="I12" i="18"/>
  <c r="I27" i="18"/>
  <c r="K6" i="19"/>
  <c r="L6" i="19"/>
  <c r="M7" i="19"/>
  <c r="M6" i="19" s="1"/>
  <c r="O6" i="19"/>
  <c r="P7" i="19"/>
  <c r="T7" i="19"/>
  <c r="S6" i="19"/>
  <c r="X6" i="19"/>
  <c r="Y7" i="19"/>
  <c r="G7" i="19"/>
  <c r="F6" i="19"/>
  <c r="C15" i="18"/>
  <c r="B15" i="18"/>
  <c r="I14" i="18" s="1"/>
  <c r="C18" i="18"/>
  <c r="B18" i="18"/>
  <c r="C10" i="18"/>
  <c r="B10" i="18"/>
  <c r="I10" i="18" s="1"/>
  <c r="C16" i="18"/>
  <c r="B16" i="18"/>
  <c r="C7" i="18"/>
  <c r="B7" i="18"/>
  <c r="C17" i="18"/>
  <c r="B17" i="18"/>
  <c r="W7" i="33" l="1"/>
  <c r="W6" i="33" s="1"/>
  <c r="V6" i="33"/>
  <c r="AA6" i="33"/>
  <c r="AB7" i="33"/>
  <c r="AB6" i="33" s="1"/>
  <c r="I16" i="18"/>
  <c r="I17" i="18"/>
  <c r="I18" i="18"/>
  <c r="I15" i="18"/>
  <c r="I9" i="18"/>
  <c r="I22" i="18"/>
  <c r="I21" i="18"/>
  <c r="I8" i="18"/>
  <c r="I29" i="18"/>
  <c r="I24" i="18"/>
  <c r="I25" i="18"/>
  <c r="I7" i="18"/>
  <c r="I43" i="18"/>
  <c r="I30" i="18"/>
  <c r="I31" i="18"/>
  <c r="P6" i="19"/>
  <c r="Q7" i="19"/>
  <c r="H7" i="19"/>
  <c r="H6" i="19" s="1"/>
  <c r="G6" i="19"/>
  <c r="Z7" i="19"/>
  <c r="Y6" i="19"/>
  <c r="U7" i="19"/>
  <c r="T6" i="19"/>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F10" i="2"/>
  <c r="AF11" i="2"/>
  <c r="AF12" i="2"/>
  <c r="AF13" i="2"/>
  <c r="AF14" i="2"/>
  <c r="AF15" i="2"/>
  <c r="AF16" i="2"/>
  <c r="AF17" i="2"/>
  <c r="AF18" i="2"/>
  <c r="AF19" i="2"/>
  <c r="AF20" i="2"/>
  <c r="AF21" i="2"/>
  <c r="AF22" i="2"/>
  <c r="AF23" i="2"/>
  <c r="AF24" i="2"/>
  <c r="AF25" i="2"/>
  <c r="AF26" i="2"/>
  <c r="AF27" i="2"/>
  <c r="AF28" i="2"/>
  <c r="AF29" i="2"/>
  <c r="AF30" i="2"/>
  <c r="AF31" i="2"/>
  <c r="AF32" i="2"/>
  <c r="AF33" i="2"/>
  <c r="AF34" i="2"/>
  <c r="AE10" i="2"/>
  <c r="AE11" i="2"/>
  <c r="AE12" i="2"/>
  <c r="AE13" i="2"/>
  <c r="AE14" i="2"/>
  <c r="AE15" i="2"/>
  <c r="AE16" i="2"/>
  <c r="AE17" i="2"/>
  <c r="AE18" i="2"/>
  <c r="AE19" i="2"/>
  <c r="AE20" i="2"/>
  <c r="AE21" i="2"/>
  <c r="AE22" i="2"/>
  <c r="AE23" i="2"/>
  <c r="AE24" i="2"/>
  <c r="AE25" i="2"/>
  <c r="AE26" i="2"/>
  <c r="AE27" i="2"/>
  <c r="AE28" i="2"/>
  <c r="AE29" i="2"/>
  <c r="AE30" i="2"/>
  <c r="AE31" i="2"/>
  <c r="AE32" i="2"/>
  <c r="AE33" i="2"/>
  <c r="AE34" i="2"/>
  <c r="AD10" i="2"/>
  <c r="AD11"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C10" i="2"/>
  <c r="AC11" i="2"/>
  <c r="AC12" i="2"/>
  <c r="AC13" i="2"/>
  <c r="AC14" i="2"/>
  <c r="AC15" i="2"/>
  <c r="AC16" i="2"/>
  <c r="AC17" i="2"/>
  <c r="AC18" i="2"/>
  <c r="AC19" i="2"/>
  <c r="AC20" i="2"/>
  <c r="AC21" i="2"/>
  <c r="AC22" i="2"/>
  <c r="AC23" i="2"/>
  <c r="AC24" i="2"/>
  <c r="AC25" i="2"/>
  <c r="AC26" i="2"/>
  <c r="AC27" i="2"/>
  <c r="AC28" i="2"/>
  <c r="AC29" i="2"/>
  <c r="AC30" i="2"/>
  <c r="AC31" i="2"/>
  <c r="AC32" i="2"/>
  <c r="V7" i="19" l="1"/>
  <c r="U6" i="19"/>
  <c r="AA7" i="19"/>
  <c r="Z6" i="19"/>
  <c r="Q6" i="19"/>
  <c r="R7" i="19"/>
  <c r="R6" i="19" s="1"/>
  <c r="AH9" i="2"/>
  <c r="AH42" i="2"/>
  <c r="AH8" i="2"/>
  <c r="AA6" i="19" l="1"/>
  <c r="AB7" i="19"/>
  <c r="AB6" i="19" s="1"/>
  <c r="W7" i="19"/>
  <c r="W6" i="19" s="1"/>
  <c r="V6" i="19"/>
  <c r="AB46" i="2"/>
  <c r="AA46" i="2"/>
  <c r="Z46" i="2"/>
  <c r="Y46" i="2"/>
  <c r="X46" i="2"/>
  <c r="W46" i="2"/>
  <c r="V46" i="2"/>
  <c r="U46" i="2"/>
  <c r="T46" i="2"/>
  <c r="S46" i="2"/>
  <c r="R46" i="2"/>
  <c r="Q46" i="2"/>
  <c r="P46" i="2"/>
  <c r="O46" i="2"/>
  <c r="N46" i="2"/>
  <c r="M46" i="2"/>
  <c r="L46" i="2"/>
  <c r="K46" i="2"/>
  <c r="J46" i="2"/>
  <c r="I46" i="2"/>
  <c r="H46" i="2"/>
  <c r="G46" i="2"/>
  <c r="F46" i="2"/>
  <c r="E46" i="2"/>
  <c r="D46" i="2"/>
  <c r="AB45" i="2"/>
  <c r="AA45" i="2"/>
  <c r="Z45" i="2"/>
  <c r="Y45" i="2"/>
  <c r="X45" i="2"/>
  <c r="W45" i="2"/>
  <c r="V45" i="2"/>
  <c r="U45" i="2"/>
  <c r="T45" i="2"/>
  <c r="S45" i="2"/>
  <c r="R45" i="2"/>
  <c r="Q45" i="2"/>
  <c r="P45" i="2"/>
  <c r="O45" i="2"/>
  <c r="N45" i="2"/>
  <c r="M45" i="2"/>
  <c r="L45" i="2"/>
  <c r="K45" i="2"/>
  <c r="J45" i="2"/>
  <c r="I45" i="2"/>
  <c r="H45" i="2"/>
  <c r="G45" i="2"/>
  <c r="F45" i="2"/>
  <c r="E45" i="2"/>
  <c r="D45" i="2"/>
  <c r="AB44" i="2"/>
  <c r="AA44" i="2"/>
  <c r="Z44" i="2"/>
  <c r="Y44" i="2"/>
  <c r="X44" i="2"/>
  <c r="W44" i="2"/>
  <c r="V44" i="2"/>
  <c r="U44" i="2"/>
  <c r="T44" i="2"/>
  <c r="S44" i="2"/>
  <c r="R44" i="2"/>
  <c r="Q44" i="2"/>
  <c r="P44" i="2"/>
  <c r="O44" i="2"/>
  <c r="N44" i="2"/>
  <c r="M44" i="2"/>
  <c r="L44" i="2"/>
  <c r="K44" i="2"/>
  <c r="J44" i="2"/>
  <c r="I44" i="2"/>
  <c r="H44" i="2"/>
  <c r="G44" i="2"/>
  <c r="F44" i="2"/>
  <c r="E44" i="2"/>
  <c r="D44" i="2"/>
  <c r="AB43" i="2"/>
  <c r="AA43" i="2"/>
  <c r="Z43" i="2"/>
  <c r="Y43" i="2"/>
  <c r="X43" i="2"/>
  <c r="W43" i="2"/>
  <c r="V43" i="2"/>
  <c r="U43" i="2"/>
  <c r="T43" i="2"/>
  <c r="S43" i="2"/>
  <c r="R43" i="2"/>
  <c r="Q43" i="2"/>
  <c r="P43" i="2"/>
  <c r="O43" i="2"/>
  <c r="N43" i="2"/>
  <c r="M43" i="2"/>
  <c r="L43" i="2"/>
  <c r="K43" i="2"/>
  <c r="J43" i="2"/>
  <c r="I43" i="2"/>
  <c r="H43" i="2"/>
  <c r="G43" i="2"/>
  <c r="F43" i="2"/>
  <c r="E43" i="2"/>
  <c r="D43" i="2"/>
  <c r="AF42" i="2"/>
  <c r="AE42" i="2"/>
  <c r="AD42" i="2"/>
  <c r="AC42" i="2"/>
  <c r="AF41" i="2"/>
  <c r="AE41" i="2"/>
  <c r="AD41" i="2"/>
  <c r="AC41" i="2"/>
  <c r="AF40" i="2"/>
  <c r="AE40" i="2"/>
  <c r="AD40" i="2"/>
  <c r="AC40" i="2"/>
  <c r="AF39" i="2"/>
  <c r="AE39" i="2"/>
  <c r="AC39" i="2"/>
  <c r="AF38" i="2"/>
  <c r="AE38" i="2"/>
  <c r="AC38" i="2"/>
  <c r="AF37" i="2"/>
  <c r="AE37" i="2"/>
  <c r="AC37" i="2"/>
  <c r="AF36" i="2"/>
  <c r="AE36" i="2"/>
  <c r="AC36" i="2"/>
  <c r="AF35" i="2"/>
  <c r="AE35" i="2"/>
  <c r="AC35" i="2"/>
  <c r="AC34" i="2"/>
  <c r="AC33" i="2"/>
  <c r="AF9" i="2"/>
  <c r="AE9" i="2"/>
  <c r="AD9" i="2"/>
  <c r="AC9" i="2"/>
  <c r="AF8" i="2"/>
  <c r="AE8" i="2"/>
  <c r="AD8" i="2"/>
  <c r="AC8" i="2"/>
  <c r="E7" i="2"/>
  <c r="F7" i="2" s="1"/>
  <c r="G7" i="2" s="1"/>
  <c r="H7" i="2" s="1"/>
  <c r="H6" i="2" s="1"/>
  <c r="I5" i="2"/>
  <c r="I7" i="2" s="1"/>
  <c r="D6" i="2" l="1"/>
  <c r="F6" i="2"/>
  <c r="G6" i="2"/>
  <c r="E6" i="2"/>
  <c r="N5" i="2"/>
  <c r="N7" i="2" s="1"/>
  <c r="S5" i="2" l="1"/>
  <c r="S7" i="2" s="1"/>
  <c r="J7" i="2"/>
  <c r="I6" i="2"/>
  <c r="K7" i="2" l="1"/>
  <c r="J6" i="2"/>
  <c r="X5" i="2"/>
  <c r="X7" i="2" s="1"/>
  <c r="O7" i="2"/>
  <c r="N6" i="2"/>
  <c r="P7" i="2" l="1"/>
  <c r="O6" i="2"/>
  <c r="Y7" i="2"/>
  <c r="X6" i="2"/>
  <c r="T7" i="2"/>
  <c r="S6" i="2"/>
  <c r="L7" i="2"/>
  <c r="K6" i="2"/>
  <c r="M7" i="2" l="1"/>
  <c r="M6" i="2" s="1"/>
  <c r="L6" i="2"/>
  <c r="U7" i="2"/>
  <c r="T6" i="2"/>
  <c r="Z7" i="2"/>
  <c r="Y6" i="2"/>
  <c r="Q7" i="2"/>
  <c r="P6" i="2"/>
  <c r="R7" i="2" l="1"/>
  <c r="R6" i="2" s="1"/>
  <c r="Q6" i="2"/>
  <c r="AA7" i="2"/>
  <c r="Z6" i="2"/>
  <c r="V7" i="2"/>
  <c r="U6" i="2"/>
  <c r="W7" i="2" l="1"/>
  <c r="W6" i="2" s="1"/>
  <c r="V6" i="2"/>
  <c r="AB7" i="2"/>
  <c r="AB6" i="2" s="1"/>
  <c r="AA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Sejla Memic</author>
  </authors>
  <commentList>
    <comment ref="AG4" authorId="0" shapeId="0" xr:uid="{5937F48E-B756-4814-A2B3-8629C0EBDCDF}">
      <text>
        <r>
          <rPr>
            <b/>
            <sz val="12"/>
            <color indexed="81"/>
            <rFont val="Segoe UI"/>
            <family val="2"/>
          </rPr>
          <t>Geben Sie hier die Geburtstage ein. Geburtstage werden automatisch in andere Monate übernommen.</t>
        </r>
        <r>
          <rPr>
            <sz val="9"/>
            <color indexed="81"/>
            <rFont val="Segoe UI"/>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Thomas Ramel</author>
    <author>Memic Sejla</author>
  </authors>
  <commentList>
    <comment ref="D1" authorId="0" shapeId="0" xr:uid="{E30BAAA1-99D1-4AC7-BA02-61B3F505A90C}">
      <text>
        <r>
          <rPr>
            <sz val="9"/>
            <color indexed="81"/>
            <rFont val="Century Gothic"/>
            <family val="2"/>
          </rPr>
          <t xml:space="preserve">Ein </t>
        </r>
        <r>
          <rPr>
            <b/>
            <sz val="11"/>
            <color indexed="81"/>
            <rFont val="Century Gothic"/>
            <family val="2"/>
          </rPr>
          <t>x</t>
        </r>
        <r>
          <rPr>
            <sz val="9"/>
            <color indexed="81"/>
            <rFont val="Century Gothic"/>
            <family val="2"/>
          </rPr>
          <t xml:space="preserve"> eingeben, um Feiertage zu markieren.
Markierte Feiertage mit einem x werden automatisch in Deinstplaner mit Farbe Gelb hervorgehoben.</t>
        </r>
      </text>
    </comment>
    <comment ref="E21" authorId="1" shapeId="0" xr:uid="{3349546A-DE26-4291-9EAB-111EF78748AF}">
      <text>
        <r>
          <rPr>
            <sz val="11"/>
            <color indexed="81"/>
            <rFont val="Century Gothic"/>
            <family val="2"/>
          </rPr>
          <t>Es handelt sich nur auf den Stadtgebiet der schwäbischen Stadt um einen gesetzlichen Feiertag.</t>
        </r>
        <r>
          <rPr>
            <sz val="9"/>
            <color indexed="81"/>
            <rFont val="Segoe UI"/>
            <family val="2"/>
          </rPr>
          <t xml:space="preserve">
</t>
        </r>
      </text>
    </comment>
  </commentList>
</comments>
</file>

<file path=xl/sharedStrings.xml><?xml version="1.0" encoding="utf-8"?>
<sst xmlns="http://schemas.openxmlformats.org/spreadsheetml/2006/main" count="274" uniqueCount="153">
  <si>
    <t>Name</t>
  </si>
  <si>
    <t>Vorname</t>
  </si>
  <si>
    <t>KW</t>
  </si>
  <si>
    <t>[u] unentschuldigt</t>
  </si>
  <si>
    <r>
      <t>[e</t>
    </r>
    <r>
      <rPr>
        <b/>
        <sz val="9"/>
        <rFont val="Verdana Pro Light"/>
        <family val="2"/>
      </rPr>
      <t>] entschuldigt</t>
    </r>
  </si>
  <si>
    <r>
      <t>[u</t>
    </r>
    <r>
      <rPr>
        <b/>
        <sz val="9"/>
        <rFont val="Verdana Pro Light"/>
        <family val="2"/>
      </rPr>
      <t>] unentschuldigt</t>
    </r>
  </si>
  <si>
    <t>[x] Anwesend</t>
  </si>
  <si>
    <t>[e] entschuldigt</t>
  </si>
  <si>
    <t>[k] krank</t>
  </si>
  <si>
    <r>
      <t>[X</t>
    </r>
    <r>
      <rPr>
        <b/>
        <sz val="9"/>
        <rFont val="Verdana Pro Light"/>
        <family val="2"/>
      </rPr>
      <t>] Anwesend</t>
    </r>
  </si>
  <si>
    <r>
      <t>[k</t>
    </r>
    <r>
      <rPr>
        <b/>
        <sz val="9"/>
        <rFont val="Verdana Pro Light"/>
        <family val="2"/>
      </rPr>
      <t>] krank</t>
    </r>
  </si>
  <si>
    <t>Geburtstag</t>
  </si>
  <si>
    <t>Anwesenheitsliste Kindergarten</t>
  </si>
  <si>
    <t>Alter</t>
  </si>
  <si>
    <t>Kiga geschlossen</t>
  </si>
  <si>
    <t>Tage geschlossen</t>
  </si>
  <si>
    <t>Name 17</t>
  </si>
  <si>
    <t>Name 18</t>
  </si>
  <si>
    <t>Name 19</t>
  </si>
  <si>
    <t>Name 20</t>
  </si>
  <si>
    <t>Name 2</t>
  </si>
  <si>
    <t>Name 3</t>
  </si>
  <si>
    <t>Name 4</t>
  </si>
  <si>
    <t>Name 5</t>
  </si>
  <si>
    <t>Name 6</t>
  </si>
  <si>
    <t>Name 7</t>
  </si>
  <si>
    <t>Name 8</t>
  </si>
  <si>
    <t>Name 9</t>
  </si>
  <si>
    <t>Name 10</t>
  </si>
  <si>
    <t>Name 11</t>
  </si>
  <si>
    <t>Name 12</t>
  </si>
  <si>
    <t>Name 13</t>
  </si>
  <si>
    <t>Name 14</t>
  </si>
  <si>
    <t>Name 15</t>
  </si>
  <si>
    <t>Name 16</t>
  </si>
  <si>
    <t>Vorname 2</t>
  </si>
  <si>
    <t>Vorname 3</t>
  </si>
  <si>
    <t>Vorname 4</t>
  </si>
  <si>
    <t>Vorname 5</t>
  </si>
  <si>
    <t>Vorname 6</t>
  </si>
  <si>
    <t>Vorname 7</t>
  </si>
  <si>
    <t>Vorname 8</t>
  </si>
  <si>
    <t>Vorname 9</t>
  </si>
  <si>
    <t>Vorname 10</t>
  </si>
  <si>
    <t>Vorname 11</t>
  </si>
  <si>
    <t>Vorname 12</t>
  </si>
  <si>
    <t>Vorname 13</t>
  </si>
  <si>
    <t>Vorname 14</t>
  </si>
  <si>
    <t>Vorname 15</t>
  </si>
  <si>
    <t>Vorname 16</t>
  </si>
  <si>
    <t>Vorname 17</t>
  </si>
  <si>
    <t>Vorname 18</t>
  </si>
  <si>
    <t>Vorname 19</t>
  </si>
  <si>
    <t>Vorname 20</t>
  </si>
  <si>
    <t>x</t>
  </si>
  <si>
    <t>Name 21</t>
  </si>
  <si>
    <t>Name 22</t>
  </si>
  <si>
    <t>Name 23</t>
  </si>
  <si>
    <t>Name 24</t>
  </si>
  <si>
    <t>Name 25</t>
  </si>
  <si>
    <t>Name 26</t>
  </si>
  <si>
    <t>Name 27</t>
  </si>
  <si>
    <t>Name 28</t>
  </si>
  <si>
    <t>Name 29</t>
  </si>
  <si>
    <t>Name 30</t>
  </si>
  <si>
    <t>Vorname 21</t>
  </si>
  <si>
    <t>Vorname 22</t>
  </si>
  <si>
    <t>Vorname 23</t>
  </si>
  <si>
    <t>Vorname 24</t>
  </si>
  <si>
    <t>Vorname 25</t>
  </si>
  <si>
    <t>Vorname 26</t>
  </si>
  <si>
    <t>Vorname 27</t>
  </si>
  <si>
    <t>Vorname 28</t>
  </si>
  <si>
    <t>Vorname 29</t>
  </si>
  <si>
    <t>Vorname 30</t>
  </si>
  <si>
    <t>Name 31</t>
  </si>
  <si>
    <t>Name 32</t>
  </si>
  <si>
    <t>Name 33</t>
  </si>
  <si>
    <t>Name 34</t>
  </si>
  <si>
    <t>Name 35</t>
  </si>
  <si>
    <t>Vorname 31</t>
  </si>
  <si>
    <t>Vorname 32</t>
  </si>
  <si>
    <t>Vorname 33</t>
  </si>
  <si>
    <t>Vorname 34</t>
  </si>
  <si>
    <t>Vorname 35</t>
  </si>
  <si>
    <t>Datum</t>
  </si>
  <si>
    <t>Jahr</t>
  </si>
  <si>
    <t>Tag</t>
  </si>
  <si>
    <t>Feiertag?</t>
  </si>
  <si>
    <t>Land</t>
  </si>
  <si>
    <t>Gesetz.?</t>
  </si>
  <si>
    <t>So.</t>
  </si>
  <si>
    <t>Feiertag 
am Sonntag</t>
  </si>
  <si>
    <t>X</t>
  </si>
  <si>
    <t>Markierter 
Feiertag</t>
  </si>
  <si>
    <t>Neujahr</t>
  </si>
  <si>
    <t>DE / AT / CH</t>
  </si>
  <si>
    <t>Ja</t>
  </si>
  <si>
    <t>Berchtoldstag</t>
  </si>
  <si>
    <t>CH</t>
  </si>
  <si>
    <t>Internationaler Frauentag</t>
  </si>
  <si>
    <t>DE</t>
  </si>
  <si>
    <t>St. Josef</t>
  </si>
  <si>
    <t>Karfreitag</t>
  </si>
  <si>
    <t>DE / CH</t>
  </si>
  <si>
    <t>Ostersonntag</t>
  </si>
  <si>
    <t>Ostermontag</t>
  </si>
  <si>
    <t>DE / AT</t>
  </si>
  <si>
    <t>Näfelser Fahrt</t>
  </si>
  <si>
    <t>Sechseläuten</t>
  </si>
  <si>
    <t>Tag der Arbeit</t>
  </si>
  <si>
    <t>Staatsfeiertag</t>
  </si>
  <si>
    <t>AT</t>
  </si>
  <si>
    <t>Christi Himmelfahrt</t>
  </si>
  <si>
    <t>Pfingstsonntag</t>
  </si>
  <si>
    <t>Pfingstmontag</t>
  </si>
  <si>
    <t>Fronleichnam</t>
  </si>
  <si>
    <t>Peter und Paul</t>
  </si>
  <si>
    <t>Augsburger Friedensfest</t>
  </si>
  <si>
    <t>Mariä Himmelfahrt</t>
  </si>
  <si>
    <t>Genfer Bettag</t>
  </si>
  <si>
    <t>Knabenschiessen</t>
  </si>
  <si>
    <t>Eidgenössischer Dank-, Buss- und Bettag</t>
  </si>
  <si>
    <t>Weltkindertag</t>
  </si>
  <si>
    <t>Mauritiustag</t>
  </si>
  <si>
    <t>St. Niklaus von Flüe</t>
  </si>
  <si>
    <t>St. Leodegar</t>
  </si>
  <si>
    <t>Tag der deutschen Einheit</t>
  </si>
  <si>
    <t>Nationalfeiertag (AT)</t>
  </si>
  <si>
    <t>Reformationstag</t>
  </si>
  <si>
    <t>Allerheiligen</t>
  </si>
  <si>
    <t>Buß- und Bettag</t>
  </si>
  <si>
    <t>Mariä Empfängnis</t>
  </si>
  <si>
    <t>CH / AT</t>
  </si>
  <si>
    <t>1. Weihnachtstag</t>
  </si>
  <si>
    <t>2. Weihnachtstag</t>
  </si>
  <si>
    <t>Karsamstag</t>
  </si>
  <si>
    <t>Nein</t>
  </si>
  <si>
    <t>1. Advent</t>
  </si>
  <si>
    <t>Nikolaus</t>
  </si>
  <si>
    <t>2. Advent</t>
  </si>
  <si>
    <t>3. Advent</t>
  </si>
  <si>
    <t>4. Advent</t>
  </si>
  <si>
    <t>Heiligabend</t>
  </si>
  <si>
    <t>Silvester</t>
  </si>
  <si>
    <t xml:space="preserve">Dem Lizenznehmer wird gestattet, 
diese Software im eigenen betrieblichen oder privaten Umfeld zu nutzen. 
Die unerlaubte weitergabe an Dritte ist nicht gestattet!
</t>
  </si>
  <si>
    <t>office-lernen.com</t>
  </si>
  <si>
    <t>Schmidt</t>
  </si>
  <si>
    <t>Julia</t>
  </si>
  <si>
    <t>Heilige Drei Könige</t>
  </si>
  <si>
    <t>Nationalfeiertag CH</t>
  </si>
  <si>
    <t>Bezeichnung</t>
  </si>
  <si>
    <t>Testversion Kindergarten Anwesenheitsliste 2026
Diese kostenlose Testversion enthält die Monate Januar bis März und ist mit Blattschutz versehen.
Die Vollversion (alle Monate, ohne Blattschutz, 19,90 €) erhalten Sie auf office-lernen.com:
https://office-lernen.com/anwesenheitsliste-kostenlose-vorlagen-zum-download/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</si>
</sst>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d/"/>
    <numFmt numFmtId="165" formatCode="mmmm\ yyyy"/>
    <numFmt numFmtId="166" formatCode="d"/>
  </numFmts>
  <fonts count="34">
    <font>
      <sz val="11"/>
      <color theme="1"/>
      <name val="Calibri"/>
      <family val="2"/>
      <scheme val="minor"/>
    </font>
    <font>
      <sz val="11"/>
      <color theme="1"/>
      <name val="Verdana"/>
      <family val="2"/>
    </font>
    <font>
      <sz val="10"/>
      <color theme="1"/>
      <name val="Verdana"/>
      <family val="2"/>
    </font>
    <font>
      <sz val="9"/>
      <color theme="1"/>
      <name val="Verdana"/>
      <family val="2"/>
    </font>
    <font>
      <sz val="9"/>
      <color theme="0" tint="-0.249977111117893"/>
      <name val="Verdana"/>
      <family val="2"/>
    </font>
    <font>
      <b/>
      <sz val="9"/>
      <color theme="1"/>
      <name val="Verdana"/>
      <family val="2"/>
    </font>
    <font>
      <sz val="11"/>
      <name val="Verdana"/>
      <family val="2"/>
    </font>
    <font>
      <b/>
      <sz val="9"/>
      <name val="Verdana Pro Light"/>
      <family val="2"/>
      <charset val="1"/>
    </font>
    <font>
      <b/>
      <sz val="9"/>
      <name val="Verdana Pro Light"/>
      <family val="2"/>
    </font>
    <font>
      <b/>
      <sz val="9"/>
      <name val="Verdana"/>
      <family val="2"/>
    </font>
    <font>
      <sz val="16"/>
      <name val="Verdana"/>
      <family val="2"/>
    </font>
    <font>
      <b/>
      <sz val="12"/>
      <color theme="1"/>
      <name val="Verdana"/>
      <family val="2"/>
    </font>
    <font>
      <b/>
      <sz val="11"/>
      <color theme="1"/>
      <name val="Verdana"/>
      <family val="2"/>
    </font>
    <font>
      <sz val="20"/>
      <color rgb="FFC00000"/>
      <name val="Verdana"/>
      <family val="2"/>
    </font>
    <font>
      <sz val="12"/>
      <color theme="1"/>
      <name val="Verdana"/>
      <family val="2"/>
    </font>
    <font>
      <sz val="18"/>
      <name val="Verdana"/>
      <family val="2"/>
    </font>
    <font>
      <b/>
      <sz val="13"/>
      <name val=" verdana"/>
    </font>
    <font>
      <sz val="13"/>
      <name val="Verdana"/>
      <family val="2"/>
    </font>
    <font>
      <sz val="8"/>
      <name val="Calibri"/>
      <family val="2"/>
      <scheme val="minor"/>
    </font>
    <font>
      <b/>
      <sz val="14"/>
      <color theme="0"/>
      <name val="Century Gothic"/>
      <family val="2"/>
    </font>
    <font>
      <b/>
      <sz val="11"/>
      <color theme="1" tint="0.249977111117893"/>
      <name val="Century Gothic"/>
      <family val="2"/>
    </font>
    <font>
      <b/>
      <sz val="16"/>
      <color theme="0"/>
      <name val="Century Gothic"/>
      <family val="2"/>
    </font>
    <font>
      <sz val="11"/>
      <color theme="1" tint="0.249977111117893"/>
      <name val="Century Gothic"/>
      <family val="2"/>
    </font>
    <font>
      <sz val="16"/>
      <color theme="1" tint="0.249977111117893"/>
      <name val="Century Gothic"/>
      <family val="2"/>
    </font>
    <font>
      <sz val="9"/>
      <color indexed="81"/>
      <name val="Century Gothic"/>
      <family val="2"/>
    </font>
    <font>
      <b/>
      <sz val="11"/>
      <color indexed="81"/>
      <name val="Century Gothic"/>
      <family val="2"/>
    </font>
    <font>
      <sz val="11"/>
      <color indexed="81"/>
      <name val="Century Gothic"/>
      <family val="2"/>
    </font>
    <font>
      <sz val="9"/>
      <color indexed="81"/>
      <name val="Segoe UI"/>
      <family val="2"/>
    </font>
    <font>
      <b/>
      <sz val="11"/>
      <color theme="1"/>
      <name val="Calibri"/>
      <family val="2"/>
      <scheme val="minor"/>
    </font>
    <font>
      <b/>
      <sz val="12"/>
      <color rgb="FF00B050"/>
      <name val="Calibri"/>
      <family val="2"/>
      <scheme val="minor"/>
    </font>
    <font>
      <b/>
      <sz val="12"/>
      <color theme="1"/>
      <name val="Calibri"/>
      <family val="2"/>
      <scheme val="minor"/>
    </font>
    <font>
      <sz val="9"/>
      <color indexed="81"/>
      <name val="Segoe UI"/>
      <charset val="1"/>
    </font>
    <font>
      <b/>
      <sz val="12"/>
      <color indexed="81"/>
      <name val="Segoe UI"/>
      <family val="2"/>
    </font>
    <font>
      <u/>
      <sz val="11"/>
      <color theme="10"/>
      <name val="Calibri"/>
      <family val="2"/>
      <scheme val="minor"/>
    </font>
  </fonts>
  <fills count="1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FEF5F0"/>
        <bgColor indexed="64"/>
      </patternFill>
    </fill>
    <fill>
      <patternFill patternType="solid">
        <fgColor rgb="FFEFCAF6"/>
        <bgColor indexed="64"/>
      </patternFill>
    </fill>
    <fill>
      <patternFill patternType="solid">
        <fgColor rgb="FFD2E6E3"/>
        <bgColor indexed="64"/>
      </patternFill>
    </fill>
    <fill>
      <patternFill patternType="solid">
        <fgColor indexed="65"/>
        <bgColor indexed="64"/>
      </patternFill>
    </fill>
    <fill>
      <patternFill patternType="solid">
        <fgColor rgb="FF78ACA2"/>
        <bgColor indexed="64"/>
      </patternFill>
    </fill>
    <fill>
      <patternFill patternType="solid">
        <fgColor rgb="FFFBE7E5"/>
        <bgColor indexed="64"/>
      </patternFill>
    </fill>
    <fill>
      <patternFill patternType="solid">
        <fgColor rgb="FFFFF9E7"/>
        <bgColor indexed="64"/>
      </patternFill>
    </fill>
    <fill>
      <patternFill patternType="solid">
        <fgColor rgb="FFC00000"/>
        <bgColor indexed="64"/>
      </patternFill>
    </fill>
  </fills>
  <borders count="99">
    <border>
      <left/>
      <right/>
      <top/>
      <bottom/>
      <diagonal/>
    </border>
    <border>
      <left style="thin">
        <color theme="0"/>
      </left>
      <right style="thin">
        <color theme="0"/>
      </right>
      <top style="thin">
        <color theme="0"/>
      </top>
      <bottom style="thin">
        <color theme="0"/>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style="thin">
        <color theme="3" tint="0.39997558519241921"/>
      </right>
      <top/>
      <bottom style="thin">
        <color theme="3" tint="0.39997558519241921"/>
      </bottom>
      <diagonal/>
    </border>
    <border>
      <left style="medium">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style="medium">
        <color theme="3" tint="0.39997558519241921"/>
      </right>
      <top style="thin">
        <color theme="3" tint="0.39997558519241921"/>
      </top>
      <bottom style="thin">
        <color theme="3" tint="0.39997558519241921"/>
      </bottom>
      <diagonal/>
    </border>
    <border>
      <left style="medium">
        <color theme="3" tint="0.39997558519241921"/>
      </left>
      <right style="thin">
        <color theme="3" tint="0.39997558519241921"/>
      </right>
      <top/>
      <bottom style="thin">
        <color theme="3" tint="0.39997558519241921"/>
      </bottom>
      <diagonal/>
    </border>
    <border>
      <left style="thin">
        <color theme="3" tint="0.39997558519241921"/>
      </left>
      <right style="medium">
        <color theme="3" tint="0.39997558519241921"/>
      </right>
      <top/>
      <bottom style="thin">
        <color theme="3" tint="0.39997558519241921"/>
      </bottom>
      <diagonal/>
    </border>
    <border>
      <left style="medium">
        <color theme="3" tint="0.39997558519241921"/>
      </left>
      <right style="thin">
        <color theme="3" tint="0.39997558519241921"/>
      </right>
      <top style="thin">
        <color theme="3" tint="0.39997558519241921"/>
      </top>
      <bottom style="double">
        <color theme="3" tint="0.39997558519241921"/>
      </bottom>
      <diagonal/>
    </border>
    <border>
      <left style="thin">
        <color theme="3" tint="0.39997558519241921"/>
      </left>
      <right style="thin">
        <color theme="3" tint="0.39997558519241921"/>
      </right>
      <top style="thin">
        <color theme="3" tint="0.39997558519241921"/>
      </top>
      <bottom style="double">
        <color theme="3" tint="0.39997558519241921"/>
      </bottom>
      <diagonal/>
    </border>
    <border>
      <left style="thin">
        <color theme="3" tint="0.39997558519241921"/>
      </left>
      <right style="medium">
        <color theme="3" tint="0.39997558519241921"/>
      </right>
      <top style="thin">
        <color theme="3" tint="0.39997558519241921"/>
      </top>
      <bottom style="double">
        <color theme="3" tint="0.39997558519241921"/>
      </bottom>
      <diagonal/>
    </border>
    <border>
      <left style="medium">
        <color theme="3" tint="0.39997558519241921"/>
      </left>
      <right style="thin">
        <color theme="3" tint="0.39997558519241921"/>
      </right>
      <top style="medium">
        <color theme="3" tint="0.39997558519241921"/>
      </top>
      <bottom style="medium">
        <color theme="3" tint="0.39997558519241921"/>
      </bottom>
      <diagonal/>
    </border>
    <border>
      <left style="thin">
        <color theme="3" tint="0.39997558519241921"/>
      </left>
      <right style="thin">
        <color theme="3" tint="0.39997558519241921"/>
      </right>
      <top style="medium">
        <color theme="3" tint="0.39997558519241921"/>
      </top>
      <bottom style="medium">
        <color theme="3" tint="0.39997558519241921"/>
      </bottom>
      <diagonal/>
    </border>
    <border>
      <left style="thin">
        <color theme="3" tint="0.39997558519241921"/>
      </left>
      <right style="medium">
        <color theme="3" tint="0.39997558519241921"/>
      </right>
      <top style="medium">
        <color theme="3" tint="0.39997558519241921"/>
      </top>
      <bottom style="medium">
        <color theme="3" tint="0.39997558519241921"/>
      </bottom>
      <diagonal/>
    </border>
    <border>
      <left style="medium">
        <color theme="3" tint="0.39997558519241921"/>
      </left>
      <right style="medium">
        <color theme="3" tint="0.39997558519241921"/>
      </right>
      <top style="medium">
        <color theme="3" tint="0.39997558519241921"/>
      </top>
      <bottom style="double">
        <color theme="3" tint="0.39997558519241921"/>
      </bottom>
      <diagonal/>
    </border>
    <border>
      <left style="medium">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medium">
        <color theme="3" tint="0.39997558519241921"/>
      </right>
      <top style="thin">
        <color theme="3" tint="0.39997558519241921"/>
      </top>
      <bottom style="medium">
        <color theme="3" tint="0.39997558519241921"/>
      </bottom>
      <diagonal/>
    </border>
    <border>
      <left style="thin">
        <color theme="3" tint="0.39997558519241921"/>
      </left>
      <right/>
      <top style="medium">
        <color theme="3" tint="0.39997558519241921"/>
      </top>
      <bottom style="medium">
        <color theme="3" tint="0.39997558519241921"/>
      </bottom>
      <diagonal/>
    </border>
    <border>
      <left style="thin">
        <color theme="3" tint="0.39997558519241921"/>
      </left>
      <right/>
      <top/>
      <bottom style="thin">
        <color theme="3" tint="0.39997558519241921"/>
      </bottom>
      <diagonal/>
    </border>
    <border>
      <left style="thin">
        <color theme="3" tint="0.39997558519241921"/>
      </left>
      <right/>
      <top style="thin">
        <color theme="3" tint="0.39997558519241921"/>
      </top>
      <bottom style="double">
        <color theme="3" tint="0.39997558519241921"/>
      </bottom>
      <diagonal/>
    </border>
    <border>
      <left style="thin">
        <color theme="3" tint="0.39997558519241921"/>
      </left>
      <right/>
      <top style="thin">
        <color theme="3" tint="0.39997558519241921"/>
      </top>
      <bottom style="thin">
        <color theme="3" tint="0.39997558519241921"/>
      </bottom>
      <diagonal/>
    </border>
    <border>
      <left style="thin">
        <color theme="3" tint="0.39997558519241921"/>
      </left>
      <right/>
      <top style="thin">
        <color theme="3" tint="0.39997558519241921"/>
      </top>
      <bottom style="medium">
        <color theme="3" tint="0.39997558519241921"/>
      </bottom>
      <diagonal/>
    </border>
    <border>
      <left style="medium">
        <color theme="3" tint="0.39997558519241921"/>
      </left>
      <right style="thin">
        <color theme="0"/>
      </right>
      <top style="medium">
        <color theme="3" tint="0.39997558519241921"/>
      </top>
      <bottom style="thin">
        <color theme="0"/>
      </bottom>
      <diagonal/>
    </border>
    <border>
      <left style="thin">
        <color theme="0"/>
      </left>
      <right style="thin">
        <color theme="0"/>
      </right>
      <top style="medium">
        <color theme="3" tint="0.39997558519241921"/>
      </top>
      <bottom style="thin">
        <color theme="0"/>
      </bottom>
      <diagonal/>
    </border>
    <border>
      <left style="thin">
        <color theme="0"/>
      </left>
      <right style="medium">
        <color theme="3" tint="0.39997558519241921"/>
      </right>
      <top style="medium">
        <color theme="3" tint="0.39997558519241921"/>
      </top>
      <bottom style="thin">
        <color theme="0"/>
      </bottom>
      <diagonal/>
    </border>
    <border>
      <left style="medium">
        <color theme="3" tint="0.39997558519241921"/>
      </left>
      <right style="thin">
        <color theme="0"/>
      </right>
      <top style="thin">
        <color theme="0"/>
      </top>
      <bottom style="thin">
        <color theme="0"/>
      </bottom>
      <diagonal/>
    </border>
    <border>
      <left style="thin">
        <color theme="0"/>
      </left>
      <right style="medium">
        <color theme="3" tint="0.39997558519241921"/>
      </right>
      <top style="thin">
        <color theme="0"/>
      </top>
      <bottom style="thin">
        <color theme="0"/>
      </bottom>
      <diagonal/>
    </border>
    <border>
      <left style="medium">
        <color theme="3" tint="0.39997558519241921"/>
      </left>
      <right style="thin">
        <color theme="0"/>
      </right>
      <top style="thin">
        <color theme="0"/>
      </top>
      <bottom style="medium">
        <color theme="3" tint="0.39997558519241921"/>
      </bottom>
      <diagonal/>
    </border>
    <border>
      <left style="thin">
        <color theme="0"/>
      </left>
      <right style="thin">
        <color theme="0"/>
      </right>
      <top style="thin">
        <color theme="0"/>
      </top>
      <bottom style="medium">
        <color theme="3" tint="0.39997558519241921"/>
      </bottom>
      <diagonal/>
    </border>
    <border>
      <left style="thin">
        <color theme="0"/>
      </left>
      <right style="medium">
        <color theme="3" tint="0.39997558519241921"/>
      </right>
      <top style="thin">
        <color theme="0"/>
      </top>
      <bottom style="medium">
        <color theme="3" tint="0.39997558519241921"/>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style="double">
        <color theme="3" tint="0.39997558519241921"/>
      </bottom>
      <diagonal/>
    </border>
    <border>
      <left style="medium">
        <color theme="0"/>
      </left>
      <right style="medium">
        <color theme="0"/>
      </right>
      <top/>
      <bottom style="thin">
        <color theme="0"/>
      </bottom>
      <diagonal/>
    </border>
    <border>
      <left style="medium">
        <color theme="0"/>
      </left>
      <right/>
      <top/>
      <bottom/>
      <diagonal/>
    </border>
    <border>
      <left style="medium">
        <color theme="3" tint="0.39997558519241921"/>
      </left>
      <right style="thin">
        <color theme="0"/>
      </right>
      <top style="medium">
        <color theme="3" tint="0.39997558519241921"/>
      </top>
      <bottom style="medium">
        <color theme="3" tint="0.39997558519241921"/>
      </bottom>
      <diagonal/>
    </border>
    <border>
      <left style="thin">
        <color theme="0"/>
      </left>
      <right style="thin">
        <color theme="0"/>
      </right>
      <top style="medium">
        <color theme="3" tint="0.39997558519241921"/>
      </top>
      <bottom style="medium">
        <color theme="3" tint="0.39997558519241921"/>
      </bottom>
      <diagonal/>
    </border>
    <border>
      <left style="thin">
        <color theme="0"/>
      </left>
      <right style="medium">
        <color theme="3" tint="0.39997558519241921"/>
      </right>
      <top style="medium">
        <color theme="3" tint="0.39997558519241921"/>
      </top>
      <bottom style="medium">
        <color theme="3" tint="0.39997558519241921"/>
      </bottom>
      <diagonal/>
    </border>
    <border>
      <left style="medium">
        <color theme="3" tint="0.39997558519241921"/>
      </left>
      <right/>
      <top style="medium">
        <color theme="3" tint="0.39997558519241921"/>
      </top>
      <bottom style="medium">
        <color theme="3" tint="0.39997558519241921"/>
      </bottom>
      <diagonal/>
    </border>
    <border>
      <left/>
      <right/>
      <top style="medium">
        <color theme="3" tint="0.39997558519241921"/>
      </top>
      <bottom style="medium">
        <color theme="3" tint="0.39997558519241921"/>
      </bottom>
      <diagonal/>
    </border>
    <border>
      <left/>
      <right style="medium">
        <color theme="3" tint="0.39997558519241921"/>
      </right>
      <top style="medium">
        <color theme="3" tint="0.39997558519241921"/>
      </top>
      <bottom style="medium">
        <color theme="3" tint="0.39997558519241921"/>
      </bottom>
      <diagonal/>
    </border>
    <border>
      <left style="medium">
        <color theme="3" tint="0.39997558519241921"/>
      </left>
      <right/>
      <top style="medium">
        <color theme="3" tint="0.39997558519241921"/>
      </top>
      <bottom style="thin">
        <color theme="0"/>
      </bottom>
      <diagonal/>
    </border>
    <border>
      <left/>
      <right style="medium">
        <color theme="3" tint="0.39997558519241921"/>
      </right>
      <top style="medium">
        <color theme="3" tint="0.39997558519241921"/>
      </top>
      <bottom style="thin">
        <color theme="0"/>
      </bottom>
      <diagonal/>
    </border>
    <border>
      <left style="medium">
        <color theme="3" tint="0.39997558519241921"/>
      </left>
      <right/>
      <top style="thin">
        <color theme="9" tint="0.39997558519241921"/>
      </top>
      <bottom style="thin">
        <color theme="0"/>
      </bottom>
      <diagonal/>
    </border>
    <border>
      <left/>
      <right style="medium">
        <color theme="3" tint="0.39997558519241921"/>
      </right>
      <top style="thin">
        <color theme="9" tint="0.39997558519241921"/>
      </top>
      <bottom style="thin">
        <color theme="0"/>
      </bottom>
      <diagonal/>
    </border>
    <border>
      <left style="medium">
        <color theme="3" tint="0.39997558519241921"/>
      </left>
      <right/>
      <top style="thin">
        <color theme="9" tint="0.39997558519241921"/>
      </top>
      <bottom style="medium">
        <color theme="3" tint="0.39997558519241921"/>
      </bottom>
      <diagonal/>
    </border>
    <border>
      <left/>
      <right style="medium">
        <color theme="3" tint="0.39997558519241921"/>
      </right>
      <top style="thin">
        <color theme="9" tint="0.39997558519241921"/>
      </top>
      <bottom style="medium">
        <color theme="3" tint="0.39997558519241921"/>
      </bottom>
      <diagonal/>
    </border>
    <border>
      <left style="medium">
        <color theme="3" tint="0.39997558519241921"/>
      </left>
      <right style="medium">
        <color theme="0"/>
      </right>
      <top style="medium">
        <color theme="3" tint="0.39997558519241921"/>
      </top>
      <bottom style="thin">
        <color theme="0"/>
      </bottom>
      <diagonal/>
    </border>
    <border>
      <left style="medium">
        <color theme="0"/>
      </left>
      <right style="medium">
        <color theme="0"/>
      </right>
      <top style="medium">
        <color theme="3" tint="0.39997558519241921"/>
      </top>
      <bottom style="thin">
        <color theme="0"/>
      </bottom>
      <diagonal/>
    </border>
    <border>
      <left style="medium">
        <color theme="3" tint="0.39997558519241921"/>
      </left>
      <right style="medium">
        <color theme="0"/>
      </right>
      <top style="thin">
        <color theme="0"/>
      </top>
      <bottom style="thin">
        <color theme="0"/>
      </bottom>
      <diagonal/>
    </border>
    <border>
      <left style="medium">
        <color theme="3" tint="0.39997558519241921"/>
      </left>
      <right style="medium">
        <color theme="0"/>
      </right>
      <top style="thin">
        <color theme="0"/>
      </top>
      <bottom style="double">
        <color theme="3" tint="0.39997558519241921"/>
      </bottom>
      <diagonal/>
    </border>
    <border>
      <left style="medium">
        <color theme="3" tint="0.39997558519241921"/>
      </left>
      <right style="medium">
        <color theme="0"/>
      </right>
      <top/>
      <bottom style="thin">
        <color theme="0"/>
      </bottom>
      <diagonal/>
    </border>
    <border>
      <left style="medium">
        <color theme="3" tint="0.39997558519241921"/>
      </left>
      <right style="medium">
        <color theme="0"/>
      </right>
      <top style="thin">
        <color theme="0"/>
      </top>
      <bottom style="medium">
        <color theme="3" tint="0.39997558519241921"/>
      </bottom>
      <diagonal/>
    </border>
    <border>
      <left style="medium">
        <color theme="0"/>
      </left>
      <right style="medium">
        <color theme="0"/>
      </right>
      <top style="thin">
        <color theme="0"/>
      </top>
      <bottom style="medium">
        <color theme="3" tint="0.39997558519241921"/>
      </bottom>
      <diagonal/>
    </border>
    <border>
      <left style="medium">
        <color theme="0"/>
      </left>
      <right/>
      <top style="medium">
        <color theme="3" tint="0.39997558519241921"/>
      </top>
      <bottom style="thin">
        <color theme="0"/>
      </bottom>
      <diagonal/>
    </border>
    <border>
      <left style="medium">
        <color theme="0"/>
      </left>
      <right/>
      <top style="thin">
        <color theme="0"/>
      </top>
      <bottom style="thin">
        <color theme="0"/>
      </bottom>
      <diagonal/>
    </border>
    <border>
      <left style="medium">
        <color theme="0"/>
      </left>
      <right/>
      <top style="thin">
        <color theme="0"/>
      </top>
      <bottom style="double">
        <color theme="3" tint="0.39997558519241921"/>
      </bottom>
      <diagonal/>
    </border>
    <border>
      <left style="medium">
        <color theme="0"/>
      </left>
      <right/>
      <top/>
      <bottom style="thin">
        <color theme="0"/>
      </bottom>
      <diagonal/>
    </border>
    <border>
      <left style="medium">
        <color theme="0"/>
      </left>
      <right/>
      <top style="thin">
        <color theme="0"/>
      </top>
      <bottom style="medium">
        <color theme="3" tint="0.39997558519241921"/>
      </bottom>
      <diagonal/>
    </border>
    <border>
      <left/>
      <right/>
      <top/>
      <bottom style="medium">
        <color theme="3" tint="0.39997558519241921"/>
      </bottom>
      <diagonal/>
    </border>
    <border>
      <left style="medium">
        <color theme="3" tint="0.39997558519241921"/>
      </left>
      <right/>
      <top/>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bottom/>
      <diagonal/>
    </border>
    <border>
      <left style="medium">
        <color theme="3" tint="0.39997558519241921"/>
      </left>
      <right/>
      <top/>
      <bottom style="medium">
        <color theme="3" tint="0.39997558519241921"/>
      </bottom>
      <diagonal/>
    </border>
    <border>
      <left/>
      <right style="medium">
        <color theme="3" tint="0.39997558519241921"/>
      </right>
      <top/>
      <bottom style="medium">
        <color theme="3" tint="0.39997558519241921"/>
      </bottom>
      <diagonal/>
    </border>
    <border>
      <left style="medium">
        <color theme="3" tint="0.39997558519241921"/>
      </left>
      <right/>
      <top/>
      <bottom style="thin">
        <color theme="0"/>
      </bottom>
      <diagonal/>
    </border>
    <border>
      <left style="thin">
        <color theme="3" tint="0.39997558519241921"/>
      </left>
      <right style="medium">
        <color theme="3" tint="0.39997558519241921"/>
      </right>
      <top/>
      <bottom style="thin">
        <color theme="0"/>
      </bottom>
      <diagonal/>
    </border>
    <border>
      <left style="thin">
        <color theme="3" tint="0.39997558519241921"/>
      </left>
      <right style="medium">
        <color theme="3" tint="0.39997558519241921"/>
      </right>
      <top style="thin">
        <color theme="0"/>
      </top>
      <bottom style="medium">
        <color theme="3" tint="0.39997558519241921"/>
      </bottom>
      <diagonal/>
    </border>
    <border>
      <left/>
      <right style="medium">
        <color theme="3" tint="0.39997558519241921"/>
      </right>
      <top style="medium">
        <color theme="3" tint="0.39997558519241921"/>
      </top>
      <bottom/>
      <diagonal/>
    </border>
    <border>
      <left/>
      <right style="medium">
        <color theme="3" tint="0.39997558519241921"/>
      </right>
      <top/>
      <bottom style="double">
        <color theme="3" tint="0.39997558519241921"/>
      </bottom>
      <diagonal/>
    </border>
    <border>
      <left style="medium">
        <color theme="3" tint="0.39997558519241921"/>
      </left>
      <right style="thin">
        <color theme="3" tint="0.39997558519241921"/>
      </right>
      <top style="medium">
        <color theme="3" tint="0.39997558519241921"/>
      </top>
      <bottom style="thin">
        <color theme="0"/>
      </bottom>
      <diagonal/>
    </border>
    <border>
      <left style="medium">
        <color theme="3" tint="0.39997558519241921"/>
      </left>
      <right style="thin">
        <color theme="3" tint="0.39997558519241921"/>
      </right>
      <top style="thin">
        <color theme="0"/>
      </top>
      <bottom style="thin">
        <color theme="0"/>
      </bottom>
      <diagonal/>
    </border>
    <border>
      <left style="medium">
        <color theme="3" tint="0.39997558519241921"/>
      </left>
      <right style="thin">
        <color theme="3" tint="0.39997558519241921"/>
      </right>
      <top style="thin">
        <color theme="0"/>
      </top>
      <bottom style="double">
        <color theme="3" tint="0.39997558519241921"/>
      </bottom>
      <diagonal/>
    </border>
    <border>
      <left style="thin">
        <color theme="0"/>
      </left>
      <right/>
      <top style="medium">
        <color theme="3" tint="0.39997558519241921"/>
      </top>
      <bottom style="medium">
        <color theme="3" tint="0.39997558519241921"/>
      </bottom>
      <diagonal/>
    </border>
    <border>
      <left style="medium">
        <color theme="3" tint="0.39997558519241921"/>
      </left>
      <right style="thin">
        <color theme="3" tint="0.39997558519241921"/>
      </right>
      <top style="double">
        <color theme="3" tint="0.39997558519241921"/>
      </top>
      <bottom style="thin">
        <color theme="0"/>
      </bottom>
      <diagonal/>
    </border>
    <border>
      <left style="medium">
        <color theme="3" tint="0.39997558519241921"/>
      </left>
      <right style="thin">
        <color theme="3" tint="0.39997558519241921"/>
      </right>
      <top/>
      <bottom style="thin">
        <color theme="0"/>
      </bottom>
      <diagonal/>
    </border>
    <border>
      <left style="medium">
        <color theme="3" tint="0.39997558519241921"/>
      </left>
      <right style="thin">
        <color theme="3" tint="0.39997558519241921"/>
      </right>
      <top/>
      <bottom style="medium">
        <color theme="3" tint="0.39997558519241921"/>
      </bottom>
      <diagonal/>
    </border>
    <border>
      <left style="thick">
        <color theme="0"/>
      </left>
      <right style="thick">
        <color theme="0"/>
      </right>
      <top/>
      <bottom style="thin">
        <color rgb="FF78ACA2"/>
      </bottom>
      <diagonal/>
    </border>
    <border>
      <left style="thick">
        <color theme="0"/>
      </left>
      <right style="thick">
        <color theme="0"/>
      </right>
      <top style="thin">
        <color rgb="FF78ACA2"/>
      </top>
      <bottom style="thin">
        <color rgb="FF78ACA2"/>
      </bottom>
      <diagonal/>
    </border>
    <border>
      <left/>
      <right style="thick">
        <color theme="0"/>
      </right>
      <top style="thick">
        <color theme="0"/>
      </top>
      <bottom style="thick">
        <color theme="0"/>
      </bottom>
      <diagonal/>
    </border>
    <border>
      <left/>
      <right style="thick">
        <color theme="0"/>
      </right>
      <top/>
      <bottom style="thin">
        <color rgb="FF78ACA2"/>
      </bottom>
      <diagonal/>
    </border>
    <border>
      <left/>
      <right style="thick">
        <color theme="0"/>
      </right>
      <top style="thin">
        <color rgb="FF78ACA2"/>
      </top>
      <bottom style="thin">
        <color rgb="FF78ACA2"/>
      </bottom>
      <diagonal/>
    </border>
    <border>
      <left/>
      <right style="thick">
        <color theme="0"/>
      </right>
      <top style="thin">
        <color rgb="FF78ACA2"/>
      </top>
      <bottom/>
      <diagonal/>
    </border>
    <border>
      <left style="thin">
        <color rgb="FFABD1CB"/>
      </left>
      <right style="thick">
        <color theme="0"/>
      </right>
      <top style="thin">
        <color rgb="FFABD1CB"/>
      </top>
      <bottom style="thick">
        <color theme="0"/>
      </bottom>
      <diagonal/>
    </border>
    <border>
      <left style="thick">
        <color theme="0"/>
      </left>
      <right style="thick">
        <color theme="0"/>
      </right>
      <top style="thin">
        <color rgb="FFABD1CB"/>
      </top>
      <bottom style="thick">
        <color theme="0"/>
      </bottom>
      <diagonal/>
    </border>
    <border>
      <left style="thick">
        <color theme="0"/>
      </left>
      <right style="thin">
        <color rgb="FFABD1CB"/>
      </right>
      <top style="thin">
        <color rgb="FFABD1CB"/>
      </top>
      <bottom style="thick">
        <color theme="0"/>
      </bottom>
      <diagonal/>
    </border>
    <border>
      <left style="thin">
        <color rgb="FFABD1CB"/>
      </left>
      <right style="thick">
        <color theme="0"/>
      </right>
      <top/>
      <bottom style="thin">
        <color rgb="FF78ACA2"/>
      </bottom>
      <diagonal/>
    </border>
    <border>
      <left style="thick">
        <color theme="0"/>
      </left>
      <right style="thin">
        <color rgb="FFABD1CB"/>
      </right>
      <top/>
      <bottom style="thin">
        <color rgb="FF78ACA2"/>
      </bottom>
      <diagonal/>
    </border>
    <border>
      <left style="thin">
        <color rgb="FFABD1CB"/>
      </left>
      <right style="thick">
        <color theme="0"/>
      </right>
      <top style="thin">
        <color rgb="FF78ACA2"/>
      </top>
      <bottom style="thin">
        <color rgb="FF78ACA2"/>
      </bottom>
      <diagonal/>
    </border>
    <border>
      <left style="thick">
        <color theme="0"/>
      </left>
      <right style="thin">
        <color rgb="FFABD1CB"/>
      </right>
      <top style="thin">
        <color rgb="FF78ACA2"/>
      </top>
      <bottom style="thin">
        <color rgb="FF78ACA2"/>
      </bottom>
      <diagonal/>
    </border>
    <border>
      <left style="thin">
        <color rgb="FFABD1CB"/>
      </left>
      <right style="thick">
        <color theme="0"/>
      </right>
      <top style="thin">
        <color rgb="FF78ACA2"/>
      </top>
      <bottom style="thin">
        <color rgb="FFABD1CB"/>
      </bottom>
      <diagonal/>
    </border>
    <border>
      <left style="thick">
        <color theme="0"/>
      </left>
      <right style="thick">
        <color theme="0"/>
      </right>
      <top style="thin">
        <color rgb="FF78ACA2"/>
      </top>
      <bottom style="thin">
        <color rgb="FFABD1CB"/>
      </bottom>
      <diagonal/>
    </border>
    <border>
      <left style="thick">
        <color theme="0"/>
      </left>
      <right style="thin">
        <color rgb="FFABD1CB"/>
      </right>
      <top style="thin">
        <color rgb="FF78ACA2"/>
      </top>
      <bottom style="thin">
        <color rgb="FFABD1CB"/>
      </bottom>
      <diagonal/>
    </border>
    <border>
      <left style="medium">
        <color theme="3" tint="0.39997558519241921"/>
      </left>
      <right style="thin">
        <color theme="3" tint="0.39997558519241921"/>
      </right>
      <top style="medium">
        <color theme="3" tint="0.39997558519241921"/>
      </top>
      <bottom style="thin">
        <color theme="3" tint="0.39997558519241921"/>
      </bottom>
      <diagonal/>
    </border>
    <border>
      <left style="medium">
        <color theme="3" tint="0.39997558519241921"/>
      </left>
      <right style="medium">
        <color theme="0"/>
      </right>
      <top style="thin">
        <color theme="0"/>
      </top>
      <bottom/>
      <diagonal/>
    </border>
    <border>
      <left style="medium">
        <color theme="0"/>
      </left>
      <right style="medium">
        <color theme="0"/>
      </right>
      <top style="thin">
        <color theme="0"/>
      </top>
      <bottom/>
      <diagonal/>
    </border>
    <border>
      <left style="medium">
        <color theme="0"/>
      </left>
      <right/>
      <top style="thin">
        <color theme="0"/>
      </top>
      <bottom/>
      <diagonal/>
    </border>
    <border>
      <left style="thin">
        <color theme="3" tint="0.39997558519241921"/>
      </left>
      <right style="medium">
        <color theme="3" tint="0.39997558519241921"/>
      </right>
      <top/>
      <bottom/>
      <diagonal/>
    </border>
  </borders>
  <cellStyleXfs count="2">
    <xf numFmtId="0" fontId="0" fillId="0" borderId="0"/>
    <xf numFmtId="0" fontId="33" fillId="0" borderId="0" applyNumberFormat="0" applyFill="0" applyBorder="0" applyAlignment="0" applyProtection="0"/>
  </cellStyleXfs>
  <cellXfs count="261">
    <xf numFmtId="0" fontId="0" fillId="0" borderId="0" xfId="0"/>
    <xf numFmtId="0" fontId="1" fillId="0" borderId="0" xfId="0" applyFont="1"/>
    <xf numFmtId="0" fontId="4" fillId="0" borderId="0" xfId="0" applyFont="1"/>
    <xf numFmtId="0" fontId="2" fillId="0" borderId="0" xfId="0" applyFont="1" applyAlignment="1">
      <alignment vertical="center"/>
    </xf>
    <xf numFmtId="0" fontId="2" fillId="2" borderId="1" xfId="0" applyFont="1" applyFill="1" applyBorder="1" applyAlignment="1">
      <alignment horizontal="center" vertical="center"/>
    </xf>
    <xf numFmtId="0" fontId="2" fillId="4" borderId="1" xfId="0" applyFont="1" applyFill="1" applyBorder="1" applyAlignment="1">
      <alignment horizontal="center" vertical="center"/>
    </xf>
    <xf numFmtId="14" fontId="1" fillId="0" borderId="0" xfId="0" applyNumberFormat="1" applyFont="1"/>
    <xf numFmtId="0" fontId="10" fillId="2" borderId="0" xfId="0" applyFont="1" applyFill="1" applyAlignment="1">
      <alignment vertical="center"/>
    </xf>
    <xf numFmtId="166" fontId="1" fillId="6" borderId="8" xfId="0" applyNumberFormat="1" applyFont="1" applyFill="1" applyBorder="1" applyAlignment="1">
      <alignment horizontal="center" vertical="center"/>
    </xf>
    <xf numFmtId="166" fontId="1" fillId="6" borderId="9" xfId="0" applyNumberFormat="1" applyFont="1" applyFill="1" applyBorder="1" applyAlignment="1">
      <alignment horizontal="center" vertical="center"/>
    </xf>
    <xf numFmtId="166" fontId="1" fillId="6" borderId="10" xfId="0" applyNumberFormat="1" applyFont="1" applyFill="1" applyBorder="1" applyAlignment="1">
      <alignment horizontal="center" vertical="center"/>
    </xf>
    <xf numFmtId="164" fontId="1" fillId="6" borderId="6" xfId="0" applyNumberFormat="1" applyFont="1" applyFill="1" applyBorder="1" applyAlignment="1">
      <alignment horizontal="center" vertical="center"/>
    </xf>
    <xf numFmtId="164" fontId="1" fillId="6" borderId="3" xfId="0" applyNumberFormat="1" applyFont="1" applyFill="1" applyBorder="1" applyAlignment="1">
      <alignment horizontal="center" vertical="center"/>
    </xf>
    <xf numFmtId="164" fontId="1" fillId="6" borderId="7" xfId="0" applyNumberFormat="1" applyFont="1" applyFill="1" applyBorder="1" applyAlignment="1">
      <alignment horizontal="center" vertical="center"/>
    </xf>
    <xf numFmtId="0" fontId="2" fillId="7" borderId="29"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2" fillId="7" borderId="28" xfId="0" applyFont="1" applyFill="1" applyBorder="1" applyAlignment="1">
      <alignment horizontal="center" vertical="center"/>
    </xf>
    <xf numFmtId="0" fontId="2" fillId="7" borderId="30"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1"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31" xfId="0" applyFont="1" applyFill="1" applyBorder="1" applyAlignment="1">
      <alignment horizontal="center" vertical="center"/>
    </xf>
    <xf numFmtId="0" fontId="1" fillId="0" borderId="34" xfId="0" applyFont="1" applyBorder="1"/>
    <xf numFmtId="0" fontId="2" fillId="3" borderId="51" xfId="0" applyFont="1" applyFill="1" applyBorder="1" applyAlignment="1">
      <alignment horizontal="center" vertical="center"/>
    </xf>
    <xf numFmtId="0" fontId="2" fillId="3" borderId="49" xfId="0" applyFont="1" applyFill="1" applyBorder="1" applyAlignment="1">
      <alignment horizontal="center" vertical="center"/>
    </xf>
    <xf numFmtId="0" fontId="2" fillId="3" borderId="52" xfId="0" applyFont="1" applyFill="1" applyBorder="1" applyAlignment="1">
      <alignment horizontal="center" vertical="center"/>
    </xf>
    <xf numFmtId="0" fontId="2" fillId="2" borderId="53" xfId="0" applyFont="1" applyFill="1" applyBorder="1" applyAlignment="1">
      <alignment horizontal="center" vertical="center"/>
    </xf>
    <xf numFmtId="0" fontId="2" fillId="4" borderId="53" xfId="0" applyFont="1" applyFill="1" applyBorder="1" applyAlignment="1">
      <alignment horizontal="center" vertical="center"/>
    </xf>
    <xf numFmtId="0" fontId="2" fillId="7" borderId="57" xfId="0" applyFont="1" applyFill="1" applyBorder="1" applyAlignment="1">
      <alignment horizontal="center" vertical="center"/>
    </xf>
    <xf numFmtId="0" fontId="2" fillId="7" borderId="55" xfId="0" applyFont="1" applyFill="1" applyBorder="1" applyAlignment="1">
      <alignment horizontal="center" vertical="center"/>
    </xf>
    <xf numFmtId="0" fontId="2" fillId="7" borderId="58" xfId="0" applyFont="1" applyFill="1" applyBorder="1" applyAlignment="1">
      <alignment horizontal="center" vertical="center"/>
    </xf>
    <xf numFmtId="0" fontId="12" fillId="8" borderId="14" xfId="0" applyFont="1" applyFill="1" applyBorder="1" applyAlignment="1">
      <alignment horizontal="center" vertical="center"/>
    </xf>
    <xf numFmtId="0" fontId="16" fillId="8" borderId="38" xfId="0" applyFont="1" applyFill="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15" fillId="2" borderId="0" xfId="0" applyFont="1" applyFill="1" applyAlignment="1">
      <alignment vertical="center"/>
    </xf>
    <xf numFmtId="14" fontId="2" fillId="0" borderId="66" xfId="0" applyNumberFormat="1" applyFont="1" applyBorder="1" applyAlignment="1" applyProtection="1">
      <alignment horizontal="center" vertical="center"/>
      <protection locked="0"/>
    </xf>
    <xf numFmtId="14" fontId="2" fillId="0" borderId="64" xfId="0" applyNumberFormat="1"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6" fillId="8" borderId="35" xfId="0" applyFont="1" applyFill="1" applyBorder="1" applyAlignment="1" applyProtection="1">
      <alignment horizontal="center" vertical="center"/>
      <protection locked="0"/>
    </xf>
    <xf numFmtId="0" fontId="6" fillId="8" borderId="36" xfId="0" applyFont="1" applyFill="1" applyBorder="1" applyAlignment="1" applyProtection="1">
      <alignment horizontal="center" vertical="center"/>
      <protection locked="0"/>
    </xf>
    <xf numFmtId="164" fontId="1" fillId="6" borderId="19" xfId="0" applyNumberFormat="1" applyFont="1" applyFill="1" applyBorder="1" applyAlignment="1">
      <alignment horizontal="center" vertical="center"/>
    </xf>
    <xf numFmtId="166" fontId="1" fillId="6" borderId="20" xfId="0" applyNumberFormat="1" applyFont="1" applyFill="1" applyBorder="1" applyAlignment="1">
      <alignment horizontal="center" vertical="center"/>
    </xf>
    <xf numFmtId="0" fontId="14" fillId="9" borderId="3" xfId="0" applyFont="1" applyFill="1" applyBorder="1" applyAlignment="1" applyProtection="1">
      <alignment horizontal="center" vertical="center"/>
      <protection locked="0"/>
    </xf>
    <xf numFmtId="0" fontId="14" fillId="9" borderId="19" xfId="0" applyFont="1" applyFill="1" applyBorder="1" applyAlignment="1" applyProtection="1">
      <alignment horizontal="center" vertical="center"/>
      <protection locked="0"/>
    </xf>
    <xf numFmtId="0" fontId="14" fillId="9" borderId="2" xfId="0" applyFont="1" applyFill="1" applyBorder="1" applyAlignment="1" applyProtection="1">
      <alignment horizontal="center" vertical="center"/>
      <protection locked="0"/>
    </xf>
    <xf numFmtId="0" fontId="14" fillId="9" borderId="21" xfId="0" applyFont="1" applyFill="1" applyBorder="1" applyAlignment="1" applyProtection="1">
      <alignment horizontal="center" vertical="center"/>
      <protection locked="0"/>
    </xf>
    <xf numFmtId="0" fontId="14" fillId="9" borderId="16" xfId="0" applyFont="1" applyFill="1" applyBorder="1" applyAlignment="1" applyProtection="1">
      <alignment horizontal="center" vertical="center"/>
      <protection locked="0"/>
    </xf>
    <xf numFmtId="0" fontId="14" fillId="9" borderId="22" xfId="0" applyFont="1" applyFill="1" applyBorder="1" applyAlignment="1" applyProtection="1">
      <alignment horizontal="center" vertical="center"/>
      <protection locked="0"/>
    </xf>
    <xf numFmtId="0" fontId="6" fillId="8" borderId="37" xfId="0" applyFont="1" applyFill="1" applyBorder="1" applyAlignment="1" applyProtection="1">
      <alignment horizontal="center" vertical="center"/>
      <protection locked="0"/>
    </xf>
    <xf numFmtId="0" fontId="6" fillId="8" borderId="74" xfId="0" applyFont="1" applyFill="1" applyBorder="1" applyAlignment="1" applyProtection="1">
      <alignment horizontal="center" vertical="center"/>
      <protection locked="0"/>
    </xf>
    <xf numFmtId="14" fontId="2" fillId="0" borderId="75" xfId="0" applyNumberFormat="1" applyFont="1" applyBorder="1" applyAlignment="1" applyProtection="1">
      <alignment horizontal="center" vertical="center"/>
      <protection locked="0"/>
    </xf>
    <xf numFmtId="14" fontId="2" fillId="0" borderId="76" xfId="0" applyNumberFormat="1" applyFont="1" applyBorder="1" applyAlignment="1" applyProtection="1">
      <alignment horizontal="center" vertical="center"/>
      <protection locked="0"/>
    </xf>
    <xf numFmtId="14" fontId="2" fillId="0" borderId="77" xfId="0" applyNumberFormat="1" applyFont="1" applyBorder="1" applyAlignment="1" applyProtection="1">
      <alignment horizontal="center" vertical="center"/>
      <protection locked="0"/>
    </xf>
    <xf numFmtId="0" fontId="20" fillId="0" borderId="0" xfId="0" applyFont="1"/>
    <xf numFmtId="0" fontId="21" fillId="10" borderId="0" xfId="0" applyFont="1" applyFill="1" applyAlignment="1">
      <alignment horizontal="center" vertical="center"/>
    </xf>
    <xf numFmtId="0" fontId="20" fillId="0" borderId="0" xfId="0" applyFont="1" applyAlignment="1">
      <alignment horizontal="center" vertical="center"/>
    </xf>
    <xf numFmtId="14" fontId="20" fillId="0" borderId="0" xfId="0" applyNumberFormat="1" applyFont="1" applyAlignment="1">
      <alignment horizontal="center" vertical="center"/>
    </xf>
    <xf numFmtId="14" fontId="22" fillId="0" borderId="78" xfId="0" applyNumberFormat="1" applyFont="1" applyBorder="1" applyAlignment="1">
      <alignment horizontal="center" vertical="center"/>
    </xf>
    <xf numFmtId="164" fontId="22" fillId="0" borderId="78" xfId="0" applyNumberFormat="1" applyFont="1" applyBorder="1" applyAlignment="1">
      <alignment horizontal="left" vertical="center"/>
    </xf>
    <xf numFmtId="0" fontId="23" fillId="0" borderId="78" xfId="0" applyFont="1" applyBorder="1" applyAlignment="1" applyProtection="1">
      <alignment horizontal="center" vertical="center"/>
      <protection locked="0"/>
    </xf>
    <xf numFmtId="49" fontId="22" fillId="0" borderId="78" xfId="0" applyNumberFormat="1" applyFont="1" applyBorder="1" applyAlignment="1" applyProtection="1">
      <alignment vertical="center"/>
      <protection locked="0"/>
    </xf>
    <xf numFmtId="0" fontId="22" fillId="0" borderId="0" xfId="0" applyFont="1"/>
    <xf numFmtId="14" fontId="22" fillId="0" borderId="79" xfId="0" applyNumberFormat="1" applyFont="1" applyBorder="1" applyAlignment="1">
      <alignment horizontal="center" vertical="center"/>
    </xf>
    <xf numFmtId="164" fontId="22" fillId="0" borderId="79" xfId="0" applyNumberFormat="1" applyFont="1" applyBorder="1" applyAlignment="1">
      <alignment horizontal="left" vertical="center"/>
    </xf>
    <xf numFmtId="0" fontId="23" fillId="0" borderId="79" xfId="0" applyFont="1" applyBorder="1" applyAlignment="1" applyProtection="1">
      <alignment horizontal="center" vertical="center"/>
      <protection locked="0"/>
    </xf>
    <xf numFmtId="49" fontId="22" fillId="0" borderId="79" xfId="0" applyNumberFormat="1" applyFont="1" applyBorder="1" applyAlignment="1" applyProtection="1">
      <alignment vertical="center"/>
      <protection locked="0"/>
    </xf>
    <xf numFmtId="0" fontId="22" fillId="0" borderId="79" xfId="0" applyFont="1" applyBorder="1" applyAlignment="1" applyProtection="1">
      <alignment vertical="center"/>
      <protection locked="0"/>
    </xf>
    <xf numFmtId="0" fontId="22" fillId="0" borderId="0" xfId="0" applyFont="1" applyAlignment="1" applyProtection="1">
      <alignment horizontal="center" vertical="center"/>
      <protection locked="0"/>
    </xf>
    <xf numFmtId="0" fontId="22" fillId="0" borderId="0" xfId="0" applyFont="1" applyAlignment="1">
      <alignment horizontal="left" vertical="center"/>
    </xf>
    <xf numFmtId="0" fontId="22" fillId="0" borderId="0" xfId="0" applyFont="1" applyProtection="1">
      <protection locked="0"/>
    </xf>
    <xf numFmtId="0" fontId="22" fillId="0" borderId="0" xfId="0" applyFont="1" applyAlignment="1">
      <alignment horizontal="center" vertical="center"/>
    </xf>
    <xf numFmtId="0" fontId="19" fillId="10" borderId="80" xfId="0" applyFont="1" applyFill="1" applyBorder="1" applyAlignment="1" applyProtection="1">
      <alignment horizontal="center" vertical="center"/>
      <protection locked="0"/>
    </xf>
    <xf numFmtId="0" fontId="22" fillId="0" borderId="81" xfId="0" applyFont="1" applyBorder="1" applyAlignment="1">
      <alignment horizontal="center" vertical="center"/>
    </xf>
    <xf numFmtId="0" fontId="22" fillId="0" borderId="82" xfId="0" applyFont="1" applyBorder="1" applyAlignment="1">
      <alignment horizontal="center" vertical="center"/>
    </xf>
    <xf numFmtId="0" fontId="22" fillId="0" borderId="83" xfId="0" applyFont="1" applyBorder="1" applyAlignment="1">
      <alignment horizontal="center" vertical="center"/>
    </xf>
    <xf numFmtId="0" fontId="19" fillId="10" borderId="84" xfId="0" applyFont="1" applyFill="1" applyBorder="1" applyAlignment="1">
      <alignment horizontal="center" vertical="center"/>
    </xf>
    <xf numFmtId="0" fontId="19" fillId="10" borderId="85" xfId="0" applyFont="1" applyFill="1" applyBorder="1" applyAlignment="1">
      <alignment horizontal="center" vertical="center"/>
    </xf>
    <xf numFmtId="0" fontId="19" fillId="10" borderId="85" xfId="0" applyFont="1" applyFill="1" applyBorder="1" applyAlignment="1" applyProtection="1">
      <alignment horizontal="center" vertical="center"/>
      <protection locked="0"/>
    </xf>
    <xf numFmtId="0" fontId="19" fillId="10" borderId="86" xfId="0" applyFont="1" applyFill="1" applyBorder="1" applyAlignment="1" applyProtection="1">
      <alignment horizontal="center" vertical="center"/>
      <protection locked="0"/>
    </xf>
    <xf numFmtId="14" fontId="22" fillId="0" borderId="87" xfId="0" quotePrefix="1" applyNumberFormat="1" applyFont="1" applyBorder="1" applyAlignment="1">
      <alignment horizontal="center" vertical="center"/>
    </xf>
    <xf numFmtId="49" fontId="22" fillId="0" borderId="88" xfId="0" applyNumberFormat="1" applyFont="1" applyBorder="1" applyAlignment="1" applyProtection="1">
      <alignment vertical="center"/>
      <protection locked="0"/>
    </xf>
    <xf numFmtId="14" fontId="22" fillId="0" borderId="89" xfId="0" quotePrefix="1" applyNumberFormat="1" applyFont="1" applyBorder="1" applyAlignment="1">
      <alignment horizontal="center" vertical="center"/>
    </xf>
    <xf numFmtId="49" fontId="22" fillId="0" borderId="90" xfId="0" applyNumberFormat="1" applyFont="1" applyBorder="1" applyAlignment="1" applyProtection="1">
      <alignment vertical="center"/>
      <protection locked="0"/>
    </xf>
    <xf numFmtId="0" fontId="22" fillId="0" borderId="90" xfId="0" applyFont="1" applyBorder="1" applyAlignment="1" applyProtection="1">
      <alignment vertical="center"/>
      <protection locked="0"/>
    </xf>
    <xf numFmtId="0" fontId="23" fillId="0" borderId="92" xfId="0" applyFont="1" applyBorder="1" applyAlignment="1" applyProtection="1">
      <alignment horizontal="center" vertical="center"/>
      <protection locked="0"/>
    </xf>
    <xf numFmtId="0" fontId="22" fillId="0" borderId="92" xfId="0" applyFont="1" applyBorder="1" applyAlignment="1" applyProtection="1">
      <alignment vertical="center"/>
      <protection locked="0"/>
    </xf>
    <xf numFmtId="0" fontId="22" fillId="0" borderId="93" xfId="0" applyFont="1" applyBorder="1" applyAlignment="1" applyProtection="1">
      <alignment vertical="center"/>
      <protection locked="0"/>
    </xf>
    <xf numFmtId="14" fontId="22" fillId="0" borderId="89" xfId="0" applyNumberFormat="1" applyFont="1" applyBorder="1" applyAlignment="1" applyProtection="1">
      <alignment horizontal="center" vertical="center"/>
      <protection locked="0"/>
    </xf>
    <xf numFmtId="14" fontId="22" fillId="0" borderId="79" xfId="0" applyNumberFormat="1" applyFont="1" applyBorder="1" applyAlignment="1" applyProtection="1">
      <alignment horizontal="center" vertical="center"/>
      <protection locked="0"/>
    </xf>
    <xf numFmtId="164" fontId="22" fillId="0" borderId="79" xfId="0" applyNumberFormat="1" applyFont="1" applyBorder="1" applyAlignment="1" applyProtection="1">
      <alignment horizontal="left" vertical="center"/>
      <protection locked="0"/>
    </xf>
    <xf numFmtId="14" fontId="22" fillId="0" borderId="91" xfId="0" applyNumberFormat="1" applyFont="1" applyBorder="1" applyAlignment="1" applyProtection="1">
      <alignment horizontal="center" vertical="center"/>
      <protection locked="0"/>
    </xf>
    <xf numFmtId="14" fontId="22" fillId="0" borderId="92" xfId="0" applyNumberFormat="1" applyFont="1" applyBorder="1" applyAlignment="1" applyProtection="1">
      <alignment horizontal="center" vertical="center"/>
      <protection locked="0"/>
    </xf>
    <xf numFmtId="164" fontId="22" fillId="0" borderId="92" xfId="0" applyNumberFormat="1" applyFont="1" applyBorder="1" applyAlignment="1" applyProtection="1">
      <alignment horizontal="left" vertical="center"/>
      <protection locked="0"/>
    </xf>
    <xf numFmtId="166" fontId="1" fillId="6" borderId="15" xfId="0" applyNumberFormat="1" applyFont="1" applyFill="1" applyBorder="1" applyAlignment="1">
      <alignment horizontal="center" vertical="center"/>
    </xf>
    <xf numFmtId="166" fontId="1" fillId="6" borderId="16" xfId="0" applyNumberFormat="1" applyFont="1" applyFill="1" applyBorder="1" applyAlignment="1">
      <alignment horizontal="center" vertical="center"/>
    </xf>
    <xf numFmtId="166" fontId="1" fillId="6" borderId="17" xfId="0" applyNumberFormat="1" applyFont="1" applyFill="1" applyBorder="1" applyAlignment="1">
      <alignment horizontal="center" vertical="center"/>
    </xf>
    <xf numFmtId="164" fontId="1" fillId="6" borderId="94" xfId="0" applyNumberFormat="1" applyFont="1" applyFill="1" applyBorder="1" applyAlignment="1">
      <alignment horizontal="center" vertical="center"/>
    </xf>
    <xf numFmtId="0" fontId="19" fillId="13" borderId="85" xfId="0" applyFont="1" applyFill="1" applyBorder="1" applyAlignment="1" applyProtection="1">
      <alignment horizontal="center" vertical="center"/>
      <protection locked="0"/>
    </xf>
    <xf numFmtId="0" fontId="15" fillId="2" borderId="0" xfId="0" applyFont="1" applyFill="1" applyAlignment="1" applyProtection="1">
      <alignment vertical="center"/>
      <protection locked="0"/>
    </xf>
    <xf numFmtId="0" fontId="1" fillId="0" borderId="0" xfId="0" applyFont="1" applyProtection="1">
      <protection locked="0"/>
    </xf>
    <xf numFmtId="14" fontId="1" fillId="0" borderId="0" xfId="0" applyNumberFormat="1" applyFont="1" applyProtection="1">
      <protection locked="0"/>
    </xf>
    <xf numFmtId="0" fontId="16" fillId="8" borderId="38" xfId="0" applyFont="1" applyFill="1" applyBorder="1" applyAlignment="1" applyProtection="1">
      <alignment horizontal="center" vertical="center"/>
      <protection locked="0"/>
    </xf>
    <xf numFmtId="0" fontId="1" fillId="0" borderId="34" xfId="0" applyFont="1" applyBorder="1" applyProtection="1">
      <protection locked="0"/>
    </xf>
    <xf numFmtId="0" fontId="2" fillId="0" borderId="0" xfId="0" applyFont="1" applyAlignment="1" applyProtection="1">
      <alignment vertical="center"/>
      <protection locked="0"/>
    </xf>
    <xf numFmtId="164" fontId="1" fillId="6" borderId="6" xfId="0" applyNumberFormat="1" applyFont="1" applyFill="1" applyBorder="1" applyAlignment="1" applyProtection="1">
      <alignment horizontal="center" vertical="center"/>
      <protection locked="0"/>
    </xf>
    <xf numFmtId="164" fontId="1" fillId="6" borderId="3" xfId="0" applyNumberFormat="1" applyFont="1" applyFill="1" applyBorder="1" applyAlignment="1" applyProtection="1">
      <alignment horizontal="center" vertical="center"/>
      <protection locked="0"/>
    </xf>
    <xf numFmtId="164" fontId="1" fillId="6" borderId="7" xfId="0" applyNumberFormat="1" applyFont="1" applyFill="1" applyBorder="1" applyAlignment="1" applyProtection="1">
      <alignment horizontal="center" vertical="center"/>
      <protection locked="0"/>
    </xf>
    <xf numFmtId="164" fontId="1" fillId="6" borderId="19" xfId="0" applyNumberFormat="1" applyFont="1" applyFill="1" applyBorder="1" applyAlignment="1" applyProtection="1">
      <alignment horizontal="center" vertical="center"/>
      <protection locked="0"/>
    </xf>
    <xf numFmtId="0" fontId="12" fillId="8" borderId="14" xfId="0" applyFont="1" applyFill="1" applyBorder="1" applyAlignment="1" applyProtection="1">
      <alignment horizontal="center" vertical="center"/>
      <protection locked="0"/>
    </xf>
    <xf numFmtId="166" fontId="1" fillId="6" borderId="8" xfId="0" applyNumberFormat="1" applyFont="1" applyFill="1" applyBorder="1" applyAlignment="1" applyProtection="1">
      <alignment horizontal="center" vertical="center"/>
      <protection locked="0"/>
    </xf>
    <xf numFmtId="166" fontId="1" fillId="6" borderId="9" xfId="0" applyNumberFormat="1" applyFont="1" applyFill="1" applyBorder="1" applyAlignment="1" applyProtection="1">
      <alignment horizontal="center" vertical="center"/>
      <protection locked="0"/>
    </xf>
    <xf numFmtId="166" fontId="1" fillId="6" borderId="10" xfId="0" applyNumberFormat="1" applyFont="1" applyFill="1" applyBorder="1" applyAlignment="1" applyProtection="1">
      <alignment horizontal="center" vertical="center"/>
      <protection locked="0"/>
    </xf>
    <xf numFmtId="166" fontId="1" fillId="6" borderId="20" xfId="0" applyNumberFormat="1" applyFont="1" applyFill="1" applyBorder="1" applyAlignment="1" applyProtection="1">
      <alignment horizontal="center" vertical="center"/>
      <protection locked="0"/>
    </xf>
    <xf numFmtId="0" fontId="4" fillId="0" borderId="0" xfId="0" applyFont="1" applyProtection="1">
      <protection locked="0"/>
    </xf>
    <xf numFmtId="0" fontId="2" fillId="3" borderId="51" xfId="0" applyFont="1" applyFill="1" applyBorder="1" applyAlignment="1" applyProtection="1">
      <alignment horizontal="center" vertical="center"/>
      <protection locked="0"/>
    </xf>
    <xf numFmtId="0" fontId="2" fillId="2" borderId="33"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2" fillId="7" borderId="57" xfId="0" applyFont="1" applyFill="1" applyBorder="1" applyAlignment="1" applyProtection="1">
      <alignment horizontal="center" vertical="center"/>
      <protection locked="0"/>
    </xf>
    <xf numFmtId="0" fontId="2" fillId="0" borderId="67" xfId="0" applyFont="1" applyBorder="1" applyAlignment="1" applyProtection="1">
      <alignment horizontal="center" vertical="center"/>
      <protection locked="0"/>
    </xf>
    <xf numFmtId="0" fontId="2" fillId="3" borderId="49" xfId="0" applyFont="1" applyFill="1" applyBorder="1" applyAlignment="1" applyProtection="1">
      <alignment horizontal="center" vertical="center"/>
      <protection locked="0"/>
    </xf>
    <xf numFmtId="0" fontId="2" fillId="2" borderId="31"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7" borderId="55" xfId="0" applyFont="1" applyFill="1" applyBorder="1" applyAlignment="1" applyProtection="1">
      <alignment horizontal="center" vertical="center"/>
      <protection locked="0"/>
    </xf>
    <xf numFmtId="0" fontId="2" fillId="3" borderId="52" xfId="0" applyFont="1" applyFill="1" applyBorder="1" applyAlignment="1" applyProtection="1">
      <alignment horizontal="center" vertical="center"/>
      <protection locked="0"/>
    </xf>
    <xf numFmtId="0" fontId="2" fillId="2" borderId="53" xfId="0" applyFont="1" applyFill="1" applyBorder="1" applyAlignment="1" applyProtection="1">
      <alignment horizontal="center" vertical="center"/>
      <protection locked="0"/>
    </xf>
    <xf numFmtId="0" fontId="2" fillId="4" borderId="53" xfId="0" applyFont="1" applyFill="1" applyBorder="1" applyAlignment="1" applyProtection="1">
      <alignment horizontal="center" vertical="center"/>
      <protection locked="0"/>
    </xf>
    <xf numFmtId="0" fontId="2" fillId="7" borderId="58" xfId="0" applyFont="1" applyFill="1" applyBorder="1" applyAlignment="1" applyProtection="1">
      <alignment horizontal="center" vertical="center"/>
      <protection locked="0"/>
    </xf>
    <xf numFmtId="0" fontId="2" fillId="0" borderId="68" xfId="0" applyFont="1" applyBorder="1" applyAlignment="1" applyProtection="1">
      <alignment horizontal="center" vertical="center"/>
      <protection locked="0"/>
    </xf>
    <xf numFmtId="0" fontId="2" fillId="3" borderId="23"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25"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27" xfId="0" applyFont="1" applyFill="1" applyBorder="1" applyAlignment="1" applyProtection="1">
      <alignment horizontal="center" vertical="center"/>
      <protection locked="0"/>
    </xf>
    <xf numFmtId="0" fontId="2" fillId="4" borderId="26"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27" xfId="0" applyFont="1" applyFill="1" applyBorder="1" applyAlignment="1" applyProtection="1">
      <alignment horizontal="center" vertical="center"/>
      <protection locked="0"/>
    </xf>
    <xf numFmtId="0" fontId="2" fillId="7" borderId="28" xfId="0" applyFont="1" applyFill="1" applyBorder="1" applyAlignment="1" applyProtection="1">
      <alignment horizontal="center" vertical="center"/>
      <protection locked="0"/>
    </xf>
    <xf numFmtId="0" fontId="2" fillId="7" borderId="29" xfId="0" applyFont="1" applyFill="1" applyBorder="1" applyAlignment="1" applyProtection="1">
      <alignment horizontal="center" vertical="center"/>
      <protection locked="0"/>
    </xf>
    <xf numFmtId="0" fontId="2" fillId="7" borderId="30" xfId="0" applyFont="1" applyFill="1" applyBorder="1" applyAlignment="1" applyProtection="1">
      <alignment horizontal="center" vertical="center"/>
      <protection locked="0"/>
    </xf>
    <xf numFmtId="0" fontId="0" fillId="0" borderId="0" xfId="0" applyAlignment="1">
      <alignment horizontal="center"/>
    </xf>
    <xf numFmtId="0" fontId="2" fillId="3" borderId="95" xfId="0" applyFont="1" applyFill="1" applyBorder="1" applyAlignment="1" applyProtection="1">
      <alignment horizontal="center" vertical="center"/>
      <protection locked="0"/>
    </xf>
    <xf numFmtId="0" fontId="2" fillId="2" borderId="96" xfId="0" applyFont="1" applyFill="1" applyBorder="1" applyAlignment="1" applyProtection="1">
      <alignment horizontal="center" vertical="center"/>
      <protection locked="0"/>
    </xf>
    <xf numFmtId="0" fontId="2" fillId="4" borderId="96" xfId="0" applyFont="1" applyFill="1" applyBorder="1" applyAlignment="1" applyProtection="1">
      <alignment horizontal="center" vertical="center"/>
      <protection locked="0"/>
    </xf>
    <xf numFmtId="0" fontId="2" fillId="7" borderId="97" xfId="0" applyFont="1" applyFill="1" applyBorder="1" applyAlignment="1" applyProtection="1">
      <alignment horizontal="center" vertical="center"/>
      <protection locked="0"/>
    </xf>
    <xf numFmtId="0" fontId="2" fillId="0" borderId="98" xfId="0" applyFont="1" applyBorder="1" applyAlignment="1" applyProtection="1">
      <alignment horizontal="center" vertical="center"/>
      <protection locked="0"/>
    </xf>
    <xf numFmtId="0" fontId="2" fillId="0" borderId="59" xfId="0" applyFont="1" applyBorder="1" applyAlignment="1" applyProtection="1">
      <alignment vertical="center"/>
      <protection locked="0"/>
    </xf>
    <xf numFmtId="0" fontId="2" fillId="0" borderId="65" xfId="0" applyFont="1" applyBorder="1" applyAlignment="1" applyProtection="1">
      <alignment vertical="center"/>
      <protection locked="0"/>
    </xf>
    <xf numFmtId="165" fontId="13" fillId="2" borderId="0" xfId="0" applyNumberFormat="1" applyFont="1" applyFill="1" applyAlignment="1" applyProtection="1">
      <alignment horizontal="center" vertical="center"/>
      <protection locked="0"/>
    </xf>
    <xf numFmtId="0" fontId="15" fillId="2" borderId="0" xfId="0" applyFont="1" applyFill="1" applyAlignment="1" applyProtection="1">
      <alignment horizontal="center" vertical="center"/>
      <protection locked="0"/>
    </xf>
    <xf numFmtId="0" fontId="3" fillId="0" borderId="69" xfId="0" applyFont="1" applyBorder="1" applyAlignment="1" applyProtection="1">
      <alignment horizontal="center" textRotation="90"/>
      <protection locked="0"/>
    </xf>
    <xf numFmtId="0" fontId="3" fillId="0" borderId="63" xfId="0" applyFont="1" applyBorder="1" applyAlignment="1" applyProtection="1">
      <alignment horizontal="center" textRotation="90"/>
      <protection locked="0"/>
    </xf>
    <xf numFmtId="0" fontId="3" fillId="0" borderId="70" xfId="0" applyFont="1" applyBorder="1" applyAlignment="1" applyProtection="1">
      <alignment horizontal="center" textRotation="90"/>
      <protection locked="0"/>
    </xf>
    <xf numFmtId="0" fontId="17" fillId="8" borderId="39" xfId="0" applyFont="1" applyFill="1" applyBorder="1" applyAlignment="1" applyProtection="1">
      <alignment horizontal="left" vertical="center"/>
      <protection locked="0"/>
    </xf>
    <xf numFmtId="0" fontId="17" fillId="8" borderId="40" xfId="0" applyFont="1" applyFill="1" applyBorder="1" applyAlignment="1" applyProtection="1">
      <alignment horizontal="left" vertical="center"/>
      <protection locked="0"/>
    </xf>
    <xf numFmtId="0" fontId="5" fillId="0" borderId="0" xfId="0" applyFont="1" applyAlignment="1" applyProtection="1">
      <alignment horizontal="right" vertical="center"/>
      <protection locked="0"/>
    </xf>
    <xf numFmtId="0" fontId="5" fillId="0" borderId="63" xfId="0" applyFont="1" applyBorder="1" applyAlignment="1" applyProtection="1">
      <alignment horizontal="right" vertical="center"/>
      <protection locked="0"/>
    </xf>
    <xf numFmtId="0" fontId="1" fillId="0" borderId="61" xfId="0" applyFont="1" applyBorder="1" applyAlignment="1" applyProtection="1">
      <alignment horizontal="center"/>
      <protection locked="0"/>
    </xf>
    <xf numFmtId="0" fontId="1" fillId="0" borderId="62"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63" xfId="0" applyFont="1" applyBorder="1" applyAlignment="1" applyProtection="1">
      <alignment horizontal="center"/>
      <protection locked="0"/>
    </xf>
    <xf numFmtId="0" fontId="1" fillId="0" borderId="60" xfId="0" applyFont="1" applyBorder="1" applyAlignment="1" applyProtection="1">
      <alignment horizontal="center"/>
      <protection locked="0"/>
    </xf>
    <xf numFmtId="0" fontId="1" fillId="0" borderId="64" xfId="0" applyFont="1" applyBorder="1" applyAlignment="1" applyProtection="1">
      <alignment horizontal="center"/>
      <protection locked="0"/>
    </xf>
    <xf numFmtId="0" fontId="1" fillId="0" borderId="59" xfId="0" applyFont="1" applyBorder="1" applyAlignment="1" applyProtection="1">
      <alignment horizontal="center"/>
      <protection locked="0"/>
    </xf>
    <xf numFmtId="0" fontId="1" fillId="0" borderId="65" xfId="0" applyFont="1" applyBorder="1" applyAlignment="1" applyProtection="1">
      <alignment horizontal="center"/>
      <protection locked="0"/>
    </xf>
    <xf numFmtId="0" fontId="7" fillId="2" borderId="43" xfId="0" applyFont="1" applyFill="1" applyBorder="1" applyAlignment="1" applyProtection="1">
      <alignment horizontal="right" vertical="center"/>
      <protection locked="0"/>
    </xf>
    <xf numFmtId="0" fontId="9" fillId="2" borderId="44" xfId="0" applyFont="1" applyFill="1" applyBorder="1" applyAlignment="1" applyProtection="1">
      <alignment horizontal="right" vertical="center"/>
      <protection locked="0"/>
    </xf>
    <xf numFmtId="0" fontId="7" fillId="4" borderId="43" xfId="0" applyFont="1" applyFill="1" applyBorder="1" applyAlignment="1" applyProtection="1">
      <alignment horizontal="right" vertical="center"/>
      <protection locked="0"/>
    </xf>
    <xf numFmtId="0" fontId="9" fillId="4" borderId="44" xfId="0" applyFont="1" applyFill="1" applyBorder="1" applyAlignment="1" applyProtection="1">
      <alignment horizontal="right" vertical="center"/>
      <protection locked="0"/>
    </xf>
    <xf numFmtId="0" fontId="7" fillId="7" borderId="45" xfId="0" applyFont="1" applyFill="1" applyBorder="1" applyAlignment="1" applyProtection="1">
      <alignment horizontal="right" vertical="center"/>
      <protection locked="0"/>
    </xf>
    <xf numFmtId="0" fontId="9" fillId="7" borderId="46" xfId="0" applyFont="1" applyFill="1" applyBorder="1" applyAlignment="1" applyProtection="1">
      <alignment horizontal="right" vertical="center"/>
      <protection locked="0"/>
    </xf>
    <xf numFmtId="0" fontId="11" fillId="5" borderId="11" xfId="0" applyFont="1" applyFill="1" applyBorder="1" applyAlignment="1" applyProtection="1">
      <alignment horizontal="center" vertical="center"/>
      <protection locked="0"/>
    </xf>
    <xf numFmtId="0" fontId="11" fillId="5" borderId="12" xfId="0" applyFont="1" applyFill="1" applyBorder="1" applyAlignment="1" applyProtection="1">
      <alignment horizontal="center" vertical="center"/>
      <protection locked="0"/>
    </xf>
    <xf numFmtId="0" fontId="11" fillId="5" borderId="13" xfId="0" applyFont="1" applyFill="1" applyBorder="1" applyAlignment="1" applyProtection="1">
      <alignment horizontal="center" vertical="center"/>
      <protection locked="0"/>
    </xf>
    <xf numFmtId="0" fontId="11" fillId="5" borderId="18" xfId="0" applyFont="1" applyFill="1" applyBorder="1" applyAlignment="1" applyProtection="1">
      <alignment horizontal="center" vertical="center"/>
      <protection locked="0"/>
    </xf>
    <xf numFmtId="0" fontId="7" fillId="3" borderId="41" xfId="0" applyFont="1" applyFill="1" applyBorder="1" applyAlignment="1" applyProtection="1">
      <alignment horizontal="right" vertical="center"/>
      <protection locked="0"/>
    </xf>
    <xf numFmtId="0" fontId="9" fillId="3" borderId="42" xfId="0" applyFont="1" applyFill="1" applyBorder="1" applyAlignment="1" applyProtection="1">
      <alignment horizontal="right" vertical="center"/>
      <protection locked="0"/>
    </xf>
    <xf numFmtId="0" fontId="3" fillId="3" borderId="47" xfId="0" applyFont="1" applyFill="1" applyBorder="1" applyAlignment="1" applyProtection="1">
      <alignment horizontal="center" textRotation="90"/>
      <protection locked="0"/>
    </xf>
    <xf numFmtId="0" fontId="3" fillId="3" borderId="49" xfId="0" applyFont="1" applyFill="1" applyBorder="1" applyAlignment="1" applyProtection="1">
      <alignment horizontal="center" textRotation="90"/>
      <protection locked="0"/>
    </xf>
    <xf numFmtId="0" fontId="3" fillId="3" borderId="50" xfId="0" applyFont="1" applyFill="1" applyBorder="1" applyAlignment="1" applyProtection="1">
      <alignment horizontal="center" textRotation="90"/>
      <protection locked="0"/>
    </xf>
    <xf numFmtId="0" fontId="3" fillId="2" borderId="48" xfId="0" applyFont="1" applyFill="1" applyBorder="1" applyAlignment="1" applyProtection="1">
      <alignment horizontal="center" textRotation="90"/>
      <protection locked="0"/>
    </xf>
    <xf numFmtId="0" fontId="3" fillId="2" borderId="31" xfId="0" applyFont="1" applyFill="1" applyBorder="1" applyAlignment="1" applyProtection="1">
      <alignment horizontal="center" textRotation="90"/>
      <protection locked="0"/>
    </xf>
    <xf numFmtId="0" fontId="3" fillId="2" borderId="32" xfId="0" applyFont="1" applyFill="1" applyBorder="1" applyAlignment="1" applyProtection="1">
      <alignment horizontal="center" textRotation="90"/>
      <protection locked="0"/>
    </xf>
    <xf numFmtId="0" fontId="3" fillId="4" borderId="48" xfId="0" applyFont="1" applyFill="1" applyBorder="1" applyAlignment="1" applyProtection="1">
      <alignment horizontal="center" textRotation="90"/>
      <protection locked="0"/>
    </xf>
    <xf numFmtId="0" fontId="3" fillId="4" borderId="31" xfId="0" applyFont="1" applyFill="1" applyBorder="1" applyAlignment="1" applyProtection="1">
      <alignment horizontal="center" textRotation="90"/>
      <protection locked="0"/>
    </xf>
    <xf numFmtId="0" fontId="3" fillId="4" borderId="32" xfId="0" applyFont="1" applyFill="1" applyBorder="1" applyAlignment="1" applyProtection="1">
      <alignment horizontal="center" textRotation="90"/>
      <protection locked="0"/>
    </xf>
    <xf numFmtId="0" fontId="3" fillId="7" borderId="54" xfId="0" applyFont="1" applyFill="1" applyBorder="1" applyAlignment="1" applyProtection="1">
      <alignment horizontal="center" textRotation="90"/>
      <protection locked="0"/>
    </xf>
    <xf numFmtId="0" fontId="3" fillId="7" borderId="55" xfId="0" applyFont="1" applyFill="1" applyBorder="1" applyAlignment="1" applyProtection="1">
      <alignment horizontal="center" textRotation="90"/>
      <protection locked="0"/>
    </xf>
    <xf numFmtId="0" fontId="3" fillId="7" borderId="56" xfId="0" applyFont="1" applyFill="1" applyBorder="1" applyAlignment="1" applyProtection="1">
      <alignment horizontal="center" textRotation="90"/>
      <protection locked="0"/>
    </xf>
    <xf numFmtId="0" fontId="1" fillId="0" borderId="71" xfId="0" applyFont="1" applyBorder="1" applyAlignment="1" applyProtection="1">
      <alignment horizontal="left" textRotation="90"/>
      <protection locked="0"/>
    </xf>
    <xf numFmtId="0" fontId="1" fillId="0" borderId="72" xfId="0" applyFont="1" applyBorder="1" applyAlignment="1" applyProtection="1">
      <alignment horizontal="left" textRotation="90"/>
      <protection locked="0"/>
    </xf>
    <xf numFmtId="0" fontId="1" fillId="0" borderId="73" xfId="0" applyFont="1" applyBorder="1" applyAlignment="1" applyProtection="1">
      <alignment horizontal="left" textRotation="90"/>
      <protection locked="0"/>
    </xf>
    <xf numFmtId="0" fontId="7" fillId="3" borderId="41" xfId="0" applyFont="1" applyFill="1" applyBorder="1" applyAlignment="1">
      <alignment horizontal="right" vertical="center"/>
    </xf>
    <xf numFmtId="0" fontId="9" fillId="3" borderId="42" xfId="0" applyFont="1" applyFill="1" applyBorder="1" applyAlignment="1">
      <alignment horizontal="right" vertical="center"/>
    </xf>
    <xf numFmtId="0" fontId="1" fillId="0" borderId="61" xfId="0" applyFont="1" applyBorder="1" applyAlignment="1">
      <alignment horizontal="center"/>
    </xf>
    <xf numFmtId="0" fontId="1" fillId="0" borderId="62" xfId="0" applyFont="1" applyBorder="1" applyAlignment="1">
      <alignment horizontal="center"/>
    </xf>
    <xf numFmtId="0" fontId="1" fillId="0" borderId="0" xfId="0" applyFont="1" applyAlignment="1">
      <alignment horizontal="center"/>
    </xf>
    <xf numFmtId="0" fontId="1" fillId="0" borderId="63" xfId="0" applyFont="1" applyBorder="1" applyAlignment="1">
      <alignment horizontal="center"/>
    </xf>
    <xf numFmtId="0" fontId="1" fillId="0" borderId="60" xfId="0" applyFont="1" applyBorder="1" applyAlignment="1">
      <alignment horizontal="center"/>
    </xf>
    <xf numFmtId="0" fontId="1" fillId="0" borderId="64" xfId="0" applyFont="1" applyBorder="1" applyAlignment="1">
      <alignment horizontal="center"/>
    </xf>
    <xf numFmtId="0" fontId="1" fillId="0" borderId="59" xfId="0" applyFont="1" applyBorder="1" applyAlignment="1">
      <alignment horizontal="center"/>
    </xf>
    <xf numFmtId="0" fontId="1" fillId="0" borderId="65" xfId="0" applyFont="1" applyBorder="1" applyAlignment="1">
      <alignment horizontal="center"/>
    </xf>
    <xf numFmtId="0" fontId="7" fillId="2" borderId="43" xfId="0" applyFont="1" applyFill="1" applyBorder="1" applyAlignment="1">
      <alignment horizontal="right" vertical="center"/>
    </xf>
    <xf numFmtId="0" fontId="9" fillId="2" borderId="44" xfId="0" applyFont="1" applyFill="1" applyBorder="1" applyAlignment="1">
      <alignment horizontal="right" vertical="center"/>
    </xf>
    <xf numFmtId="0" fontId="7" fillId="4" borderId="43" xfId="0" applyFont="1" applyFill="1" applyBorder="1" applyAlignment="1">
      <alignment horizontal="right" vertical="center"/>
    </xf>
    <xf numFmtId="0" fontId="9" fillId="4" borderId="44" xfId="0" applyFont="1" applyFill="1" applyBorder="1" applyAlignment="1">
      <alignment horizontal="right" vertical="center"/>
    </xf>
    <xf numFmtId="0" fontId="7" fillId="7" borderId="45" xfId="0" applyFont="1" applyFill="1" applyBorder="1" applyAlignment="1">
      <alignment horizontal="right" vertical="center"/>
    </xf>
    <xf numFmtId="0" fontId="9" fillId="7" borderId="46" xfId="0" applyFont="1" applyFill="1" applyBorder="1" applyAlignment="1">
      <alignment horizontal="right" vertical="center"/>
    </xf>
    <xf numFmtId="0" fontId="11" fillId="5" borderId="11" xfId="0" applyFont="1" applyFill="1" applyBorder="1" applyAlignment="1">
      <alignment horizontal="center" vertical="center"/>
    </xf>
    <xf numFmtId="0" fontId="11" fillId="5" borderId="12" xfId="0" applyFont="1" applyFill="1" applyBorder="1" applyAlignment="1">
      <alignment horizontal="center" vertical="center"/>
    </xf>
    <xf numFmtId="0" fontId="11" fillId="5" borderId="18" xfId="0" applyFont="1" applyFill="1" applyBorder="1" applyAlignment="1">
      <alignment horizontal="center" vertical="center"/>
    </xf>
    <xf numFmtId="0" fontId="15" fillId="2" borderId="0" xfId="0" applyFont="1" applyFill="1" applyAlignment="1">
      <alignment horizontal="center" vertical="center"/>
    </xf>
    <xf numFmtId="165" fontId="13" fillId="2" borderId="0" xfId="0" applyNumberFormat="1" applyFont="1" applyFill="1" applyAlignment="1">
      <alignment horizontal="center" vertical="center"/>
    </xf>
    <xf numFmtId="0" fontId="5" fillId="0" borderId="0" xfId="0" applyFont="1" applyAlignment="1">
      <alignment horizontal="right" vertical="center"/>
    </xf>
    <xf numFmtId="0" fontId="17" fillId="8" borderId="39" xfId="0" applyFont="1" applyFill="1" applyBorder="1" applyAlignment="1">
      <alignment horizontal="left" vertical="center"/>
    </xf>
    <xf numFmtId="0" fontId="17" fillId="8" borderId="40" xfId="0" applyFont="1" applyFill="1" applyBorder="1" applyAlignment="1">
      <alignment horizontal="left" vertical="center"/>
    </xf>
    <xf numFmtId="0" fontId="3" fillId="3" borderId="47" xfId="0" applyFont="1" applyFill="1" applyBorder="1" applyAlignment="1">
      <alignment horizontal="center" textRotation="90"/>
    </xf>
    <xf numFmtId="0" fontId="3" fillId="3" borderId="49" xfId="0" applyFont="1" applyFill="1" applyBorder="1" applyAlignment="1">
      <alignment horizontal="center" textRotation="90"/>
    </xf>
    <xf numFmtId="0" fontId="3" fillId="3" borderId="50" xfId="0" applyFont="1" applyFill="1" applyBorder="1" applyAlignment="1">
      <alignment horizontal="center" textRotation="90"/>
    </xf>
    <xf numFmtId="0" fontId="3" fillId="2" borderId="48" xfId="0" applyFont="1" applyFill="1" applyBorder="1" applyAlignment="1">
      <alignment horizontal="center" textRotation="90"/>
    </xf>
    <xf numFmtId="0" fontId="3" fillId="2" borderId="31" xfId="0" applyFont="1" applyFill="1" applyBorder="1" applyAlignment="1">
      <alignment horizontal="center" textRotation="90"/>
    </xf>
    <xf numFmtId="0" fontId="3" fillId="2" borderId="32" xfId="0" applyFont="1" applyFill="1" applyBorder="1" applyAlignment="1">
      <alignment horizontal="center" textRotation="90"/>
    </xf>
    <xf numFmtId="0" fontId="3" fillId="4" borderId="48" xfId="0" applyFont="1" applyFill="1" applyBorder="1" applyAlignment="1">
      <alignment horizontal="center" textRotation="90"/>
    </xf>
    <xf numFmtId="0" fontId="3" fillId="4" borderId="31" xfId="0" applyFont="1" applyFill="1" applyBorder="1" applyAlignment="1">
      <alignment horizontal="center" textRotation="90"/>
    </xf>
    <xf numFmtId="0" fontId="3" fillId="4" borderId="32" xfId="0" applyFont="1" applyFill="1" applyBorder="1" applyAlignment="1">
      <alignment horizontal="center" textRotation="90"/>
    </xf>
    <xf numFmtId="0" fontId="3" fillId="7" borderId="54" xfId="0" applyFont="1" applyFill="1" applyBorder="1" applyAlignment="1">
      <alignment horizontal="center" textRotation="90"/>
    </xf>
    <xf numFmtId="0" fontId="3" fillId="7" borderId="55" xfId="0" applyFont="1" applyFill="1" applyBorder="1" applyAlignment="1">
      <alignment horizontal="center" textRotation="90"/>
    </xf>
    <xf numFmtId="0" fontId="3" fillId="7" borderId="56" xfId="0" applyFont="1" applyFill="1" applyBorder="1" applyAlignment="1">
      <alignment horizontal="center" textRotation="90"/>
    </xf>
    <xf numFmtId="0" fontId="1" fillId="0" borderId="71" xfId="0" applyFont="1" applyBorder="1" applyAlignment="1">
      <alignment horizontal="left" textRotation="90"/>
    </xf>
    <xf numFmtId="0" fontId="1" fillId="0" borderId="72" xfId="0" applyFont="1" applyBorder="1" applyAlignment="1">
      <alignment horizontal="left" textRotation="90"/>
    </xf>
    <xf numFmtId="0" fontId="1" fillId="0" borderId="73" xfId="0" applyFont="1" applyBorder="1" applyAlignment="1">
      <alignment horizontal="left" textRotation="90"/>
    </xf>
    <xf numFmtId="0" fontId="3" fillId="0" borderId="69" xfId="0" applyFont="1" applyBorder="1" applyAlignment="1">
      <alignment horizontal="center" textRotation="90"/>
    </xf>
    <xf numFmtId="0" fontId="3" fillId="0" borderId="63" xfId="0" applyFont="1" applyBorder="1" applyAlignment="1">
      <alignment horizontal="center" textRotation="90"/>
    </xf>
    <xf numFmtId="0" fontId="3" fillId="0" borderId="70" xfId="0" applyFont="1" applyBorder="1" applyAlignment="1">
      <alignment horizontal="center" textRotation="90"/>
    </xf>
    <xf numFmtId="0" fontId="5" fillId="0" borderId="63" xfId="0" applyFont="1" applyBorder="1" applyAlignment="1">
      <alignment horizontal="right" vertical="center"/>
    </xf>
    <xf numFmtId="0" fontId="11" fillId="5" borderId="13" xfId="0" applyFont="1" applyFill="1" applyBorder="1" applyAlignment="1">
      <alignment horizontal="center" vertical="center"/>
    </xf>
    <xf numFmtId="0" fontId="1" fillId="0" borderId="69" xfId="0" applyFont="1" applyBorder="1" applyAlignment="1" applyProtection="1">
      <alignment horizontal="center"/>
      <protection locked="0"/>
    </xf>
    <xf numFmtId="0" fontId="20" fillId="11" borderId="0" xfId="0" applyFont="1" applyFill="1" applyAlignment="1">
      <alignment horizontal="left" vertical="center" wrapText="1" indent="1"/>
    </xf>
    <xf numFmtId="0" fontId="20" fillId="12" borderId="0" xfId="0" applyFont="1" applyFill="1" applyAlignment="1">
      <alignment horizontal="left" vertical="center" wrapText="1" indent="1"/>
    </xf>
    <xf numFmtId="0" fontId="0" fillId="0" borderId="0" xfId="0" applyAlignment="1">
      <alignment horizontal="center"/>
    </xf>
    <xf numFmtId="0" fontId="28" fillId="0" borderId="0" xfId="0" applyFont="1" applyAlignment="1">
      <alignment horizontal="center" vertical="center"/>
    </xf>
    <xf numFmtId="0" fontId="29" fillId="0" borderId="0" xfId="0" applyFont="1" applyAlignment="1">
      <alignment horizontal="center" vertical="center" wrapText="1"/>
    </xf>
    <xf numFmtId="0" fontId="30" fillId="0" borderId="0" xfId="0" applyFont="1" applyAlignment="1">
      <alignment horizontal="center" wrapText="1"/>
    </xf>
    <xf numFmtId="1" fontId="11" fillId="5" borderId="11" xfId="0" applyNumberFormat="1" applyFont="1" applyFill="1" applyBorder="1" applyAlignment="1" applyProtection="1">
      <alignment horizontal="center" vertical="center"/>
      <protection locked="0"/>
    </xf>
    <xf numFmtId="1" fontId="11" fillId="5" borderId="11" xfId="0" applyNumberFormat="1" applyFont="1" applyFill="1" applyBorder="1" applyAlignment="1">
      <alignment horizontal="center" vertical="center"/>
    </xf>
    <xf numFmtId="0" fontId="33" fillId="0" borderId="0" xfId="1" applyAlignment="1">
      <alignment horizontal="center" vertical="center"/>
    </xf>
  </cellXfs>
  <cellStyles count="2">
    <cellStyle name="Link" xfId="1" builtinId="8"/>
    <cellStyle name="Standard" xfId="0" builtinId="0"/>
  </cellStyles>
  <dxfs count="41">
    <dxf>
      <font>
        <b/>
        <i val="0"/>
      </font>
      <fill>
        <patternFill>
          <bgColor rgb="FFFFF9E7"/>
        </patternFill>
      </fill>
    </dxf>
    <dxf>
      <font>
        <b/>
        <i val="0"/>
      </font>
      <fill>
        <patternFill>
          <bgColor rgb="FFFBE7E5"/>
        </patternFill>
      </fill>
    </dxf>
    <dxf>
      <fill>
        <patternFill>
          <bgColor theme="4" tint="0.79998168889431442"/>
        </patternFill>
      </fill>
    </dxf>
    <dxf>
      <fill>
        <patternFill>
          <bgColor theme="7" tint="0.79998168889431442"/>
        </patternFill>
      </fill>
    </dxf>
    <dxf>
      <fill>
        <patternFill>
          <bgColor rgb="FFEDC3F5"/>
        </patternFill>
      </fill>
    </dxf>
    <dxf>
      <fill>
        <patternFill>
          <bgColor theme="9" tint="0.79998168889431442"/>
        </patternFill>
      </fill>
    </dxf>
    <dxf>
      <font>
        <b/>
        <i val="0"/>
      </font>
      <fill>
        <patternFill patternType="lightDown">
          <fgColor theme="0"/>
          <bgColor rgb="FFFFB7B7"/>
        </patternFill>
      </fill>
    </dxf>
    <dxf>
      <fill>
        <patternFill>
          <bgColor theme="7" tint="0.59996337778862885"/>
        </patternFill>
      </fill>
    </dxf>
    <dxf>
      <fill>
        <patternFill>
          <bgColor theme="0" tint="-4.9989318521683403E-2"/>
        </patternFill>
      </fill>
    </dxf>
    <dxf>
      <fill>
        <patternFill patternType="solid">
          <bgColor rgb="FFBAE6AE"/>
        </patternFill>
      </fill>
    </dxf>
    <dxf>
      <fill>
        <patternFill patternType="solid">
          <bgColor rgb="FFE1B1AD"/>
        </patternFill>
      </fill>
    </dxf>
    <dxf>
      <fill>
        <patternFill>
          <bgColor theme="4" tint="0.79998168889431442"/>
        </patternFill>
      </fill>
    </dxf>
    <dxf>
      <fill>
        <patternFill>
          <bgColor theme="7" tint="0.79998168889431442"/>
        </patternFill>
      </fill>
    </dxf>
    <dxf>
      <fill>
        <patternFill>
          <bgColor rgb="FFEDC3F5"/>
        </patternFill>
      </fill>
    </dxf>
    <dxf>
      <fill>
        <patternFill>
          <bgColor theme="9" tint="0.79998168889431442"/>
        </patternFill>
      </fill>
    </dxf>
    <dxf>
      <font>
        <b/>
        <i val="0"/>
      </font>
      <fill>
        <patternFill patternType="lightDown">
          <fgColor theme="0"/>
          <bgColor rgb="FFFFB7B7"/>
        </patternFill>
      </fill>
    </dxf>
    <dxf>
      <fill>
        <patternFill>
          <bgColor theme="7" tint="0.59996337778862885"/>
        </patternFill>
      </fill>
    </dxf>
    <dxf>
      <fill>
        <patternFill>
          <bgColor theme="0" tint="-4.9989318521683403E-2"/>
        </patternFill>
      </fill>
    </dxf>
    <dxf>
      <fill>
        <patternFill patternType="solid">
          <bgColor rgb="FFBAE6AE"/>
        </patternFill>
      </fill>
    </dxf>
    <dxf>
      <fill>
        <patternFill patternType="solid">
          <bgColor rgb="FFE1B1AD"/>
        </patternFill>
      </fill>
    </dxf>
    <dxf>
      <fill>
        <patternFill>
          <bgColor theme="4" tint="0.79998168889431442"/>
        </patternFill>
      </fill>
    </dxf>
    <dxf>
      <fill>
        <patternFill>
          <bgColor theme="7" tint="0.79998168889431442"/>
        </patternFill>
      </fill>
    </dxf>
    <dxf>
      <fill>
        <patternFill>
          <bgColor rgb="FFEDC3F5"/>
        </patternFill>
      </fill>
    </dxf>
    <dxf>
      <fill>
        <patternFill>
          <bgColor theme="9" tint="0.79998168889431442"/>
        </patternFill>
      </fill>
    </dxf>
    <dxf>
      <font>
        <b/>
        <i val="0"/>
      </font>
      <fill>
        <patternFill patternType="lightDown">
          <fgColor theme="0"/>
          <bgColor rgb="FFFFB7B7"/>
        </patternFill>
      </fill>
    </dxf>
    <dxf>
      <fill>
        <patternFill>
          <bgColor theme="7" tint="0.59996337778862885"/>
        </patternFill>
      </fill>
    </dxf>
    <dxf>
      <fill>
        <patternFill>
          <bgColor theme="0" tint="-4.9989318521683403E-2"/>
        </patternFill>
      </fill>
    </dxf>
    <dxf>
      <fill>
        <patternFill patternType="solid">
          <bgColor rgb="FFBAE6AE"/>
        </patternFill>
      </fill>
    </dxf>
    <dxf>
      <fill>
        <patternFill patternType="solid">
          <bgColor rgb="FFE1B1AD"/>
        </patternFill>
      </fill>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n">
          <color rgb="FFABD1CB"/>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6"/>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1"/>
        <color theme="1" tint="0.249977111117893"/>
        <name val="Century Gothic"/>
        <family val="2"/>
        <scheme val="none"/>
      </font>
      <numFmt numFmtId="164" formatCode="ddd/"/>
      <fill>
        <patternFill patternType="none">
          <fgColor indexed="64"/>
          <bgColor auto="1"/>
        </patternFill>
      </fill>
      <alignment horizontal="left"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n">
          <color rgb="FFABD1CB"/>
        </left>
        <right style="thick">
          <color theme="0"/>
        </right>
        <top style="thin">
          <color rgb="FF78ACA2"/>
        </top>
        <bottom style="thin">
          <color rgb="FF78ACA2"/>
        </bottom>
        <vertical style="thick">
          <color theme="0"/>
        </vertical>
      </border>
      <protection locked="1" hidden="0"/>
    </dxf>
    <dxf>
      <border>
        <top style="thin">
          <color rgb="FF78ACA2"/>
        </top>
      </border>
    </dxf>
    <dxf>
      <border diagonalUp="0" diagonalDown="0">
        <left style="thin">
          <color rgb="FF78ACA2"/>
        </left>
        <right style="thin">
          <color rgb="FF78ACA2"/>
        </right>
        <top style="thin">
          <color rgb="FF78ACA2"/>
        </top>
        <bottom style="thin">
          <color rgb="FF78ACA2"/>
        </bottom>
      </border>
    </dxf>
    <dxf>
      <font>
        <strike val="0"/>
        <outline val="0"/>
        <shadow val="0"/>
        <u val="none"/>
        <vertAlign val="baseline"/>
        <sz val="11"/>
        <name val="Century Gothic"/>
        <family val="2"/>
        <scheme val="none"/>
      </font>
      <fill>
        <patternFill patternType="none">
          <fgColor indexed="64"/>
          <bgColor auto="1"/>
        </patternFill>
      </fill>
      <alignment horizontal="general" vertical="bottom" textRotation="0" wrapText="0" indent="0" justifyLastLine="0" shrinkToFit="0" readingOrder="0"/>
    </dxf>
    <dxf>
      <border>
        <bottom style="thick">
          <color theme="0"/>
        </bottom>
      </border>
    </dxf>
    <dxf>
      <font>
        <b/>
        <strike val="0"/>
        <outline val="0"/>
        <shadow val="0"/>
        <u val="none"/>
        <vertAlign val="baseline"/>
        <sz val="14"/>
        <color theme="0"/>
        <name val="Century Gothic"/>
        <family val="2"/>
        <scheme val="none"/>
      </font>
      <fill>
        <patternFill patternType="solid">
          <fgColor indexed="64"/>
          <bgColor rgb="FF78ACA2"/>
        </patternFill>
      </fill>
      <border diagonalUp="0" diagonalDown="0" outline="0">
        <left style="thick">
          <color theme="0"/>
        </left>
        <right style="thick">
          <color theme="0"/>
        </right>
        <top/>
        <bottom/>
      </border>
    </dxf>
  </dxfs>
  <tableStyles count="0" defaultTableStyle="TableStyleMedium2" defaultPivotStyle="PivotStyleLight16"/>
  <colors>
    <mruColors>
      <color rgb="FFABD1CB"/>
      <color rgb="FFFFB7B7"/>
      <color rgb="FFD2E6E3"/>
      <color rgb="FFDDF6FF"/>
      <color rgb="FF93E3FF"/>
      <color rgb="FFE1B1AD"/>
      <color rgb="FFBAE6AE"/>
      <color rgb="FFEFCAF6"/>
      <color rgb="FFEDC3F5"/>
      <color rgb="FFE4C5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office-lernen.com"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office-lernen.com"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office-lernen.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office-lernen.com/" TargetMode="External"/></Relationships>
</file>

<file path=xl/drawings/drawing1.xml><?xml version="1.0" encoding="utf-8"?>
<xdr:wsDr xmlns:xdr="http://schemas.openxmlformats.org/drawingml/2006/spreadsheetDrawing" xmlns:a="http://schemas.openxmlformats.org/drawingml/2006/main">
  <xdr:twoCellAnchor>
    <xdr:from>
      <xdr:col>32</xdr:col>
      <xdr:colOff>304800</xdr:colOff>
      <xdr:row>6</xdr:row>
      <xdr:rowOff>123824</xdr:rowOff>
    </xdr:from>
    <xdr:to>
      <xdr:col>32</xdr:col>
      <xdr:colOff>484800</xdr:colOff>
      <xdr:row>6</xdr:row>
      <xdr:rowOff>339824</xdr:rowOff>
    </xdr:to>
    <xdr:sp macro="" textlink="">
      <xdr:nvSpPr>
        <xdr:cNvPr id="2" name="Rechteck: abgerundete Ecken 1">
          <a:extLst>
            <a:ext uri="{FF2B5EF4-FFF2-40B4-BE49-F238E27FC236}">
              <a16:creationId xmlns:a16="http://schemas.microsoft.com/office/drawing/2014/main" id="{D36FD8E5-2DB8-404F-A568-F0AD320CE290}"/>
            </a:ext>
          </a:extLst>
        </xdr:cNvPr>
        <xdr:cNvSpPr/>
      </xdr:nvSpPr>
      <xdr:spPr>
        <a:xfrm>
          <a:off x="13039725" y="2038349"/>
          <a:ext cx="180000" cy="216000"/>
        </a:xfrm>
        <a:prstGeom prst="roundRect">
          <a:avLst/>
        </a:prstGeom>
        <a:solidFill>
          <a:srgbClr val="E1B1A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261938</xdr:colOff>
      <xdr:row>4</xdr:row>
      <xdr:rowOff>171450</xdr:rowOff>
    </xdr:from>
    <xdr:to>
      <xdr:col>32</xdr:col>
      <xdr:colOff>466728</xdr:colOff>
      <xdr:row>6</xdr:row>
      <xdr:rowOff>147638</xdr:rowOff>
    </xdr:to>
    <xdr:sp macro="" textlink="">
      <xdr:nvSpPr>
        <xdr:cNvPr id="3" name="Textfeld 2">
          <a:extLst>
            <a:ext uri="{FF2B5EF4-FFF2-40B4-BE49-F238E27FC236}">
              <a16:creationId xmlns:a16="http://schemas.microsoft.com/office/drawing/2014/main" id="{E3DF357E-5C23-4778-888B-300A94FB3985}"/>
            </a:ext>
          </a:extLst>
        </xdr:cNvPr>
        <xdr:cNvSpPr txBox="1"/>
      </xdr:nvSpPr>
      <xdr:spPr>
        <a:xfrm rot="16200000">
          <a:off x="12749214" y="1609724"/>
          <a:ext cx="700088" cy="20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Heute</a:t>
          </a:r>
        </a:p>
      </xdr:txBody>
    </xdr:sp>
    <xdr:clientData/>
  </xdr:twoCellAnchor>
  <xdr:twoCellAnchor>
    <xdr:from>
      <xdr:col>32</xdr:col>
      <xdr:colOff>523875</xdr:colOff>
      <xdr:row>6</xdr:row>
      <xdr:rowOff>123824</xdr:rowOff>
    </xdr:from>
    <xdr:to>
      <xdr:col>32</xdr:col>
      <xdr:colOff>703875</xdr:colOff>
      <xdr:row>6</xdr:row>
      <xdr:rowOff>339824</xdr:rowOff>
    </xdr:to>
    <xdr:sp macro="" textlink="">
      <xdr:nvSpPr>
        <xdr:cNvPr id="4" name="Rechteck: abgerundete Ecken 3">
          <a:extLst>
            <a:ext uri="{FF2B5EF4-FFF2-40B4-BE49-F238E27FC236}">
              <a16:creationId xmlns:a16="http://schemas.microsoft.com/office/drawing/2014/main" id="{B345A7BC-724D-4EBE-B55C-1EAFDD0596D8}"/>
            </a:ext>
          </a:extLst>
        </xdr:cNvPr>
        <xdr:cNvSpPr/>
      </xdr:nvSpPr>
      <xdr:spPr>
        <a:xfrm>
          <a:off x="13258800" y="2038349"/>
          <a:ext cx="180000" cy="216000"/>
        </a:xfrm>
        <a:prstGeom prst="roundRect">
          <a:avLst/>
        </a:prstGeom>
        <a:solidFill>
          <a:srgbClr val="BAE6A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471488</xdr:colOff>
      <xdr:row>2</xdr:row>
      <xdr:rowOff>285750</xdr:rowOff>
    </xdr:from>
    <xdr:to>
      <xdr:col>32</xdr:col>
      <xdr:colOff>723900</xdr:colOff>
      <xdr:row>6</xdr:row>
      <xdr:rowOff>171450</xdr:rowOff>
    </xdr:to>
    <xdr:sp macro="" textlink="">
      <xdr:nvSpPr>
        <xdr:cNvPr id="5" name="Textfeld 4">
          <a:extLst>
            <a:ext uri="{FF2B5EF4-FFF2-40B4-BE49-F238E27FC236}">
              <a16:creationId xmlns:a16="http://schemas.microsoft.com/office/drawing/2014/main" id="{39CC4777-DD99-4D61-8730-BC48E27A7F17}"/>
            </a:ext>
          </a:extLst>
        </xdr:cNvPr>
        <xdr:cNvSpPr txBox="1"/>
      </xdr:nvSpPr>
      <xdr:spPr>
        <a:xfrm rot="16200000">
          <a:off x="12794456" y="1421607"/>
          <a:ext cx="1076325" cy="25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Im Januar</a:t>
          </a:r>
        </a:p>
      </xdr:txBody>
    </xdr:sp>
    <xdr:clientData/>
  </xdr:twoCellAnchor>
  <xdr:twoCellAnchor editAs="oneCell">
    <xdr:from>
      <xdr:col>29</xdr:col>
      <xdr:colOff>112059</xdr:colOff>
      <xdr:row>43</xdr:row>
      <xdr:rowOff>67236</xdr:rowOff>
    </xdr:from>
    <xdr:to>
      <xdr:col>32</xdr:col>
      <xdr:colOff>793745</xdr:colOff>
      <xdr:row>44</xdr:row>
      <xdr:rowOff>168088</xdr:rowOff>
    </xdr:to>
    <xdr:pic>
      <xdr:nvPicPr>
        <xdr:cNvPr id="7" name="Grafik 6">
          <a:hlinkClick xmlns:r="http://schemas.openxmlformats.org/officeDocument/2006/relationships" r:id="rId1"/>
          <a:extLst>
            <a:ext uri="{FF2B5EF4-FFF2-40B4-BE49-F238E27FC236}">
              <a16:creationId xmlns:a16="http://schemas.microsoft.com/office/drawing/2014/main" id="{FFB0B3ED-65D7-D13C-4119-02067A4D09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35118" y="7687236"/>
          <a:ext cx="2093627" cy="354852"/>
        </a:xfrm>
        <a:prstGeom prst="rect">
          <a:avLst/>
        </a:prstGeom>
      </xdr:spPr>
    </xdr:pic>
    <xdr:clientData/>
  </xdr:twoCellAnchor>
  <xdr:twoCellAnchor editAs="oneCell">
    <xdr:from>
      <xdr:col>1</xdr:col>
      <xdr:colOff>167931</xdr:colOff>
      <xdr:row>2</xdr:row>
      <xdr:rowOff>254001</xdr:rowOff>
    </xdr:from>
    <xdr:to>
      <xdr:col>2</xdr:col>
      <xdr:colOff>575583</xdr:colOff>
      <xdr:row>5</xdr:row>
      <xdr:rowOff>323616</xdr:rowOff>
    </xdr:to>
    <xdr:pic>
      <xdr:nvPicPr>
        <xdr:cNvPr id="9" name="Grafik 8">
          <a:extLst>
            <a:ext uri="{FF2B5EF4-FFF2-40B4-BE49-F238E27FC236}">
              <a16:creationId xmlns:a16="http://schemas.microsoft.com/office/drawing/2014/main" id="{C3A032BE-1C7B-CF13-076C-1436DCA5AD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59284" y="971177"/>
          <a:ext cx="1505828" cy="876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304800</xdr:colOff>
      <xdr:row>6</xdr:row>
      <xdr:rowOff>123824</xdr:rowOff>
    </xdr:from>
    <xdr:to>
      <xdr:col>32</xdr:col>
      <xdr:colOff>484800</xdr:colOff>
      <xdr:row>6</xdr:row>
      <xdr:rowOff>339824</xdr:rowOff>
    </xdr:to>
    <xdr:sp macro="" textlink="">
      <xdr:nvSpPr>
        <xdr:cNvPr id="2" name="Rechteck: abgerundete Ecken 1">
          <a:extLst>
            <a:ext uri="{FF2B5EF4-FFF2-40B4-BE49-F238E27FC236}">
              <a16:creationId xmlns:a16="http://schemas.microsoft.com/office/drawing/2014/main" id="{912A0EC7-CF61-4FA5-9EA5-9AB0BDC648FA}"/>
            </a:ext>
          </a:extLst>
        </xdr:cNvPr>
        <xdr:cNvSpPr/>
      </xdr:nvSpPr>
      <xdr:spPr>
        <a:xfrm>
          <a:off x="12496800" y="2021204"/>
          <a:ext cx="180000" cy="216000"/>
        </a:xfrm>
        <a:prstGeom prst="roundRect">
          <a:avLst/>
        </a:prstGeom>
        <a:solidFill>
          <a:srgbClr val="E1B1A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261938</xdr:colOff>
      <xdr:row>4</xdr:row>
      <xdr:rowOff>171450</xdr:rowOff>
    </xdr:from>
    <xdr:to>
      <xdr:col>32</xdr:col>
      <xdr:colOff>466728</xdr:colOff>
      <xdr:row>6</xdr:row>
      <xdr:rowOff>147638</xdr:rowOff>
    </xdr:to>
    <xdr:sp macro="" textlink="">
      <xdr:nvSpPr>
        <xdr:cNvPr id="3" name="Textfeld 2">
          <a:extLst>
            <a:ext uri="{FF2B5EF4-FFF2-40B4-BE49-F238E27FC236}">
              <a16:creationId xmlns:a16="http://schemas.microsoft.com/office/drawing/2014/main" id="{9ACDD122-BFFF-4679-89D2-B4E215A98B22}"/>
            </a:ext>
          </a:extLst>
        </xdr:cNvPr>
        <xdr:cNvSpPr txBox="1"/>
      </xdr:nvSpPr>
      <xdr:spPr>
        <a:xfrm rot="16200000">
          <a:off x="12206289" y="1592579"/>
          <a:ext cx="700088" cy="20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Heute</a:t>
          </a:r>
        </a:p>
      </xdr:txBody>
    </xdr:sp>
    <xdr:clientData/>
  </xdr:twoCellAnchor>
  <xdr:twoCellAnchor>
    <xdr:from>
      <xdr:col>32</xdr:col>
      <xdr:colOff>523875</xdr:colOff>
      <xdr:row>6</xdr:row>
      <xdr:rowOff>123824</xdr:rowOff>
    </xdr:from>
    <xdr:to>
      <xdr:col>32</xdr:col>
      <xdr:colOff>703875</xdr:colOff>
      <xdr:row>6</xdr:row>
      <xdr:rowOff>339824</xdr:rowOff>
    </xdr:to>
    <xdr:sp macro="" textlink="">
      <xdr:nvSpPr>
        <xdr:cNvPr id="4" name="Rechteck: abgerundete Ecken 3">
          <a:extLst>
            <a:ext uri="{FF2B5EF4-FFF2-40B4-BE49-F238E27FC236}">
              <a16:creationId xmlns:a16="http://schemas.microsoft.com/office/drawing/2014/main" id="{D18F0893-C5C0-4010-B2FD-DAFA9A899ADA}"/>
            </a:ext>
          </a:extLst>
        </xdr:cNvPr>
        <xdr:cNvSpPr/>
      </xdr:nvSpPr>
      <xdr:spPr>
        <a:xfrm>
          <a:off x="12715875" y="2021204"/>
          <a:ext cx="180000" cy="216000"/>
        </a:xfrm>
        <a:prstGeom prst="roundRect">
          <a:avLst/>
        </a:prstGeom>
        <a:solidFill>
          <a:srgbClr val="BAE6A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471488</xdr:colOff>
      <xdr:row>2</xdr:row>
      <xdr:rowOff>285750</xdr:rowOff>
    </xdr:from>
    <xdr:to>
      <xdr:col>32</xdr:col>
      <xdr:colOff>723900</xdr:colOff>
      <xdr:row>6</xdr:row>
      <xdr:rowOff>171450</xdr:rowOff>
    </xdr:to>
    <xdr:sp macro="" textlink="">
      <xdr:nvSpPr>
        <xdr:cNvPr id="5" name="Textfeld 4">
          <a:extLst>
            <a:ext uri="{FF2B5EF4-FFF2-40B4-BE49-F238E27FC236}">
              <a16:creationId xmlns:a16="http://schemas.microsoft.com/office/drawing/2014/main" id="{617CDA6C-D2B4-476D-B24F-63DCDCC03B6D}"/>
            </a:ext>
          </a:extLst>
        </xdr:cNvPr>
        <xdr:cNvSpPr txBox="1"/>
      </xdr:nvSpPr>
      <xdr:spPr>
        <a:xfrm rot="16200000">
          <a:off x="12256294" y="1409224"/>
          <a:ext cx="1066800" cy="25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Im Februar</a:t>
          </a:r>
        </a:p>
      </xdr:txBody>
    </xdr:sp>
    <xdr:clientData/>
  </xdr:twoCellAnchor>
  <xdr:twoCellAnchor editAs="oneCell">
    <xdr:from>
      <xdr:col>29</xdr:col>
      <xdr:colOff>112059</xdr:colOff>
      <xdr:row>43</xdr:row>
      <xdr:rowOff>67236</xdr:rowOff>
    </xdr:from>
    <xdr:to>
      <xdr:col>32</xdr:col>
      <xdr:colOff>793745</xdr:colOff>
      <xdr:row>44</xdr:row>
      <xdr:rowOff>168088</xdr:rowOff>
    </xdr:to>
    <xdr:pic>
      <xdr:nvPicPr>
        <xdr:cNvPr id="6" name="Grafik 5">
          <a:hlinkClick xmlns:r="http://schemas.openxmlformats.org/officeDocument/2006/relationships" r:id="rId1"/>
          <a:extLst>
            <a:ext uri="{FF2B5EF4-FFF2-40B4-BE49-F238E27FC236}">
              <a16:creationId xmlns:a16="http://schemas.microsoft.com/office/drawing/2014/main" id="{C7318AC0-2068-4348-84C6-286B9B124C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09599" y="11398176"/>
          <a:ext cx="2076146" cy="352312"/>
        </a:xfrm>
        <a:prstGeom prst="rect">
          <a:avLst/>
        </a:prstGeom>
      </xdr:spPr>
    </xdr:pic>
    <xdr:clientData/>
  </xdr:twoCellAnchor>
  <xdr:twoCellAnchor editAs="oneCell">
    <xdr:from>
      <xdr:col>1</xdr:col>
      <xdr:colOff>167931</xdr:colOff>
      <xdr:row>2</xdr:row>
      <xdr:rowOff>254001</xdr:rowOff>
    </xdr:from>
    <xdr:to>
      <xdr:col>2</xdr:col>
      <xdr:colOff>575583</xdr:colOff>
      <xdr:row>5</xdr:row>
      <xdr:rowOff>323616</xdr:rowOff>
    </xdr:to>
    <xdr:pic>
      <xdr:nvPicPr>
        <xdr:cNvPr id="7" name="Grafik 6">
          <a:extLst>
            <a:ext uri="{FF2B5EF4-FFF2-40B4-BE49-F238E27FC236}">
              <a16:creationId xmlns:a16="http://schemas.microsoft.com/office/drawing/2014/main" id="{429C1E1A-EB3D-41DD-98B1-3BF5B34308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57491" y="970281"/>
          <a:ext cx="1489692" cy="869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32</xdr:col>
      <xdr:colOff>304800</xdr:colOff>
      <xdr:row>6</xdr:row>
      <xdr:rowOff>123824</xdr:rowOff>
    </xdr:from>
    <xdr:to>
      <xdr:col>32</xdr:col>
      <xdr:colOff>484800</xdr:colOff>
      <xdr:row>6</xdr:row>
      <xdr:rowOff>339824</xdr:rowOff>
    </xdr:to>
    <xdr:sp macro="" textlink="">
      <xdr:nvSpPr>
        <xdr:cNvPr id="2" name="Rechteck: abgerundete Ecken 1">
          <a:extLst>
            <a:ext uri="{FF2B5EF4-FFF2-40B4-BE49-F238E27FC236}">
              <a16:creationId xmlns:a16="http://schemas.microsoft.com/office/drawing/2014/main" id="{C3657B3E-DA6C-4F04-974E-8A071C1E4094}"/>
            </a:ext>
          </a:extLst>
        </xdr:cNvPr>
        <xdr:cNvSpPr/>
      </xdr:nvSpPr>
      <xdr:spPr>
        <a:xfrm>
          <a:off x="13723620" y="2021204"/>
          <a:ext cx="180000" cy="216000"/>
        </a:xfrm>
        <a:prstGeom prst="roundRect">
          <a:avLst/>
        </a:prstGeom>
        <a:solidFill>
          <a:srgbClr val="E1B1A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261938</xdr:colOff>
      <xdr:row>4</xdr:row>
      <xdr:rowOff>171450</xdr:rowOff>
    </xdr:from>
    <xdr:to>
      <xdr:col>32</xdr:col>
      <xdr:colOff>466728</xdr:colOff>
      <xdr:row>6</xdr:row>
      <xdr:rowOff>147638</xdr:rowOff>
    </xdr:to>
    <xdr:sp macro="" textlink="">
      <xdr:nvSpPr>
        <xdr:cNvPr id="3" name="Textfeld 2">
          <a:extLst>
            <a:ext uri="{FF2B5EF4-FFF2-40B4-BE49-F238E27FC236}">
              <a16:creationId xmlns:a16="http://schemas.microsoft.com/office/drawing/2014/main" id="{66C8CDC8-6D54-470A-B3B9-4A87E315E6DD}"/>
            </a:ext>
          </a:extLst>
        </xdr:cNvPr>
        <xdr:cNvSpPr txBox="1"/>
      </xdr:nvSpPr>
      <xdr:spPr>
        <a:xfrm rot="16200000">
          <a:off x="13433109" y="1592579"/>
          <a:ext cx="700088" cy="20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Heute</a:t>
          </a:r>
        </a:p>
      </xdr:txBody>
    </xdr:sp>
    <xdr:clientData/>
  </xdr:twoCellAnchor>
  <xdr:twoCellAnchor>
    <xdr:from>
      <xdr:col>32</xdr:col>
      <xdr:colOff>523875</xdr:colOff>
      <xdr:row>6</xdr:row>
      <xdr:rowOff>123824</xdr:rowOff>
    </xdr:from>
    <xdr:to>
      <xdr:col>32</xdr:col>
      <xdr:colOff>703875</xdr:colOff>
      <xdr:row>6</xdr:row>
      <xdr:rowOff>339824</xdr:rowOff>
    </xdr:to>
    <xdr:sp macro="" textlink="">
      <xdr:nvSpPr>
        <xdr:cNvPr id="4" name="Rechteck: abgerundete Ecken 3">
          <a:extLst>
            <a:ext uri="{FF2B5EF4-FFF2-40B4-BE49-F238E27FC236}">
              <a16:creationId xmlns:a16="http://schemas.microsoft.com/office/drawing/2014/main" id="{7FD25907-342D-4557-8780-C802F79054FD}"/>
            </a:ext>
          </a:extLst>
        </xdr:cNvPr>
        <xdr:cNvSpPr/>
      </xdr:nvSpPr>
      <xdr:spPr>
        <a:xfrm>
          <a:off x="13942695" y="2021204"/>
          <a:ext cx="180000" cy="216000"/>
        </a:xfrm>
        <a:prstGeom prst="roundRect">
          <a:avLst/>
        </a:prstGeom>
        <a:solidFill>
          <a:srgbClr val="BAE6A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471488</xdr:colOff>
      <xdr:row>2</xdr:row>
      <xdr:rowOff>285750</xdr:rowOff>
    </xdr:from>
    <xdr:to>
      <xdr:col>32</xdr:col>
      <xdr:colOff>723900</xdr:colOff>
      <xdr:row>6</xdr:row>
      <xdr:rowOff>171450</xdr:rowOff>
    </xdr:to>
    <xdr:sp macro="" textlink="">
      <xdr:nvSpPr>
        <xdr:cNvPr id="5" name="Textfeld 4">
          <a:extLst>
            <a:ext uri="{FF2B5EF4-FFF2-40B4-BE49-F238E27FC236}">
              <a16:creationId xmlns:a16="http://schemas.microsoft.com/office/drawing/2014/main" id="{C2F3FBF8-5FBD-4D16-95CA-A5ADBC5A7CB0}"/>
            </a:ext>
          </a:extLst>
        </xdr:cNvPr>
        <xdr:cNvSpPr txBox="1"/>
      </xdr:nvSpPr>
      <xdr:spPr>
        <a:xfrm rot="16200000">
          <a:off x="13483114" y="1409224"/>
          <a:ext cx="1066800" cy="25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Im März</a:t>
          </a:r>
        </a:p>
      </xdr:txBody>
    </xdr:sp>
    <xdr:clientData/>
  </xdr:twoCellAnchor>
  <xdr:twoCellAnchor editAs="oneCell">
    <xdr:from>
      <xdr:col>29</xdr:col>
      <xdr:colOff>112059</xdr:colOff>
      <xdr:row>43</xdr:row>
      <xdr:rowOff>67236</xdr:rowOff>
    </xdr:from>
    <xdr:to>
      <xdr:col>32</xdr:col>
      <xdr:colOff>793745</xdr:colOff>
      <xdr:row>44</xdr:row>
      <xdr:rowOff>168088</xdr:rowOff>
    </xdr:to>
    <xdr:pic>
      <xdr:nvPicPr>
        <xdr:cNvPr id="6" name="Grafik 5">
          <a:hlinkClick xmlns:r="http://schemas.openxmlformats.org/officeDocument/2006/relationships" r:id="rId1"/>
          <a:extLst>
            <a:ext uri="{FF2B5EF4-FFF2-40B4-BE49-F238E27FC236}">
              <a16:creationId xmlns:a16="http://schemas.microsoft.com/office/drawing/2014/main" id="{AEFC0615-E2BB-4EE9-991C-B8596C9685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59279" y="11398176"/>
          <a:ext cx="2053286" cy="352312"/>
        </a:xfrm>
        <a:prstGeom prst="rect">
          <a:avLst/>
        </a:prstGeom>
      </xdr:spPr>
    </xdr:pic>
    <xdr:clientData/>
  </xdr:twoCellAnchor>
  <xdr:twoCellAnchor editAs="oneCell">
    <xdr:from>
      <xdr:col>1</xdr:col>
      <xdr:colOff>167931</xdr:colOff>
      <xdr:row>2</xdr:row>
      <xdr:rowOff>254001</xdr:rowOff>
    </xdr:from>
    <xdr:to>
      <xdr:col>2</xdr:col>
      <xdr:colOff>575583</xdr:colOff>
      <xdr:row>5</xdr:row>
      <xdr:rowOff>323616</xdr:rowOff>
    </xdr:to>
    <xdr:pic>
      <xdr:nvPicPr>
        <xdr:cNvPr id="7" name="Grafik 6">
          <a:extLst>
            <a:ext uri="{FF2B5EF4-FFF2-40B4-BE49-F238E27FC236}">
              <a16:creationId xmlns:a16="http://schemas.microsoft.com/office/drawing/2014/main" id="{941F1FCC-67FC-4286-9F99-958B9B5582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5111" y="970281"/>
          <a:ext cx="1482072" cy="869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160020</xdr:colOff>
      <xdr:row>3</xdr:row>
      <xdr:rowOff>22860</xdr:rowOff>
    </xdr:from>
    <xdr:to>
      <xdr:col>19</xdr:col>
      <xdr:colOff>0</xdr:colOff>
      <xdr:row>21</xdr:row>
      <xdr:rowOff>198120</xdr:rowOff>
    </xdr:to>
    <xdr:sp macro="" textlink="">
      <xdr:nvSpPr>
        <xdr:cNvPr id="2" name="Textfeld 1">
          <a:extLst>
            <a:ext uri="{FF2B5EF4-FFF2-40B4-BE49-F238E27FC236}">
              <a16:creationId xmlns:a16="http://schemas.microsoft.com/office/drawing/2014/main" id="{62F91AEF-8DB7-4E27-ADE6-55FE3440B4E6}"/>
            </a:ext>
          </a:extLst>
        </xdr:cNvPr>
        <xdr:cNvSpPr txBox="1"/>
      </xdr:nvSpPr>
      <xdr:spPr>
        <a:xfrm>
          <a:off x="6614160" y="1165860"/>
          <a:ext cx="2971800" cy="4701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a:t>Tragen Sie ein </a:t>
          </a:r>
          <a:r>
            <a:rPr lang="de-DE" sz="1400" b="1"/>
            <a:t>"X"</a:t>
          </a:r>
          <a:r>
            <a:rPr lang="de-DE" sz="1400"/>
            <a:t> in der Spalte </a:t>
          </a:r>
          <a:r>
            <a:rPr lang="de-DE" sz="1400" b="1">
              <a:solidFill>
                <a:srgbClr val="C00000"/>
              </a:solidFill>
            </a:rPr>
            <a:t>Feiertag?</a:t>
          </a:r>
          <a:r>
            <a:rPr lang="de-DE" sz="1400"/>
            <a:t> ein bei jeden Feiertag, den Sie möchten, dass der im Kalender angezeigt wird. Nur mit </a:t>
          </a:r>
          <a:r>
            <a:rPr lang="de-DE" sz="1400" b="1"/>
            <a:t>X</a:t>
          </a:r>
          <a:r>
            <a:rPr lang="de-DE" sz="1400"/>
            <a:t> markierte Feiertage werden im Kalender angezeigt.</a:t>
          </a:r>
          <a:br>
            <a:rPr lang="de-DE" sz="1400"/>
          </a:br>
          <a:br>
            <a:rPr lang="de-DE" sz="1400"/>
          </a:br>
          <a:r>
            <a:rPr lang="de-DE" sz="1400"/>
            <a:t>Markierte Feiertage, die an einem Samstag</a:t>
          </a:r>
          <a:r>
            <a:rPr lang="de-DE" sz="1400" baseline="0"/>
            <a:t> oder Sonntag</a:t>
          </a:r>
          <a:r>
            <a:rPr lang="de-DE" sz="1400"/>
            <a:t> stattfinden, werden mit roter Farbe hervorgehoben. Markierte Feiertage haben einen gelben Hintergrund.</a:t>
          </a:r>
          <a:br>
            <a:rPr lang="de-DE" sz="1400"/>
          </a:br>
          <a:br>
            <a:rPr lang="de-DE" sz="1400"/>
          </a:br>
          <a:r>
            <a:rPr lang="de-DE" sz="1400"/>
            <a:t>Weitere Ereignisse wie z. B. Betriebsferien, Geburtstage usw. können Sie ab Zeile A45 eintragen. Dazu tragen Sie das Datum des Ereignisses ein sowie die Bezeichnung. Markieren Sie anschließend das Ereignis mit </a:t>
          </a:r>
          <a:r>
            <a:rPr lang="de-DE" sz="1400" b="1"/>
            <a:t>X</a:t>
          </a:r>
          <a:r>
            <a:rPr lang="de-DE" sz="1400"/>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68580</xdr:colOff>
      <xdr:row>1</xdr:row>
      <xdr:rowOff>114300</xdr:rowOff>
    </xdr:from>
    <xdr:to>
      <xdr:col>7</xdr:col>
      <xdr:colOff>274320</xdr:colOff>
      <xdr:row>16</xdr:row>
      <xdr:rowOff>137160</xdr:rowOff>
    </xdr:to>
    <xdr:sp macro="" textlink="">
      <xdr:nvSpPr>
        <xdr:cNvPr id="3" name="Textfeld 2">
          <a:extLst>
            <a:ext uri="{FF2B5EF4-FFF2-40B4-BE49-F238E27FC236}">
              <a16:creationId xmlns:a16="http://schemas.microsoft.com/office/drawing/2014/main" id="{2BE9BD59-117F-4213-99CA-414D20CA15F3}"/>
            </a:ext>
          </a:extLst>
        </xdr:cNvPr>
        <xdr:cNvSpPr txBox="1"/>
      </xdr:nvSpPr>
      <xdr:spPr>
        <a:xfrm>
          <a:off x="68580" y="297180"/>
          <a:ext cx="5699760" cy="2788920"/>
        </a:xfrm>
        <a:prstGeom prst="rect">
          <a:avLst/>
        </a:prstGeom>
        <a:noFill/>
        <a:ln w="9525" cmpd="sng">
          <a:solidFill>
            <a:srgbClr val="78ACA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oneCellAnchor>
    <xdr:from>
      <xdr:col>2</xdr:col>
      <xdr:colOff>160019</xdr:colOff>
      <xdr:row>1</xdr:row>
      <xdr:rowOff>177166</xdr:rowOff>
    </xdr:from>
    <xdr:ext cx="1962151" cy="541593"/>
    <xdr:pic>
      <xdr:nvPicPr>
        <xdr:cNvPr id="2" name="Grafik 1">
          <a:hlinkClick xmlns:r="http://schemas.openxmlformats.org/officeDocument/2006/relationships" r:id="rId1"/>
          <a:extLst>
            <a:ext uri="{FF2B5EF4-FFF2-40B4-BE49-F238E27FC236}">
              <a16:creationId xmlns:a16="http://schemas.microsoft.com/office/drawing/2014/main" id="{43869A86-4EFA-4F52-9FA6-5553266A9E0D}"/>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1729739" y="360046"/>
          <a:ext cx="1962151" cy="54159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1F9A41-254F-43B0-AFB6-E2B5358ED0BD}" name="Tabelle1" displayName="Tabelle1" ref="A1:G51" totalsRowShown="0" headerRowDxfId="40" dataDxfId="38" headerRowBorderDxfId="39" tableBorderDxfId="37" totalsRowBorderDxfId="36">
  <autoFilter ref="A1:G51" xr:uid="{4EAEEA1E-B5B6-4DDD-9744-8690A2A4EE58}"/>
  <sortState xmlns:xlrd2="http://schemas.microsoft.com/office/spreadsheetml/2017/richdata2" ref="A2:G51">
    <sortCondition ref="A1:A51"/>
  </sortState>
  <tableColumns count="7">
    <tableColumn id="1" xr3:uid="{7916CD40-47FD-4EB1-845D-8A155A4F50C8}" name="Datum" dataDxfId="35"/>
    <tableColumn id="2" xr3:uid="{D68C8A43-2E84-4C5D-B19A-F4C2566E338B}" name="Jahr" dataDxfId="34">
      <calculatedColumnFormula>IF(D2="x",A2,"")</calculatedColumnFormula>
    </tableColumn>
    <tableColumn id="8" xr3:uid="{98F66635-28AE-4199-B569-CED652A9CA45}" name="Tag" dataDxfId="33">
      <calculatedColumnFormula>IF(D2="x",A2,"")</calculatedColumnFormula>
    </tableColumn>
    <tableColumn id="3" xr3:uid="{F9DF8202-74EE-430D-9A15-8CE8C10CED87}" name="Feiertag?" dataDxfId="32"/>
    <tableColumn id="4" xr3:uid="{5BE7212A-AB7B-43C3-9A40-EE1197D300DE}" name="Bezeichnung" dataDxfId="31"/>
    <tableColumn id="5" xr3:uid="{15CDD9DC-4793-4FD9-8999-666DCE39874C}" name="Land" dataDxfId="30"/>
    <tableColumn id="6" xr3:uid="{F10AA972-1EC9-4C7A-8189-E37C34DCF7BD}" name="Gesetz.?" dataDxfId="29"/>
  </tableColumns>
  <tableStyleInfo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office-lernen.com/anwesenheitsliste-kostenlose-vorlagen-zum-downlo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14B2-EBDC-4689-A44D-64BB8164376D}">
  <sheetPr>
    <pageSetUpPr fitToPage="1"/>
  </sheetPr>
  <dimension ref="A1:AJ46"/>
  <sheetViews>
    <sheetView showGridLines="0" tabSelected="1" zoomScale="90" zoomScaleNormal="90" workbookViewId="0">
      <pane xSplit="1" ySplit="7" topLeftCell="B8" activePane="bottomRight" state="frozen"/>
      <selection pane="topRight" activeCell="B1" sqref="B1"/>
      <selection pane="bottomLeft" activeCell="A8" sqref="A8"/>
      <selection pane="bottomRight" activeCell="N19" sqref="N19"/>
    </sheetView>
  </sheetViews>
  <sheetFormatPr baseColWidth="10" defaultColWidth="11.42578125" defaultRowHeight="14.25"/>
  <cols>
    <col min="1" max="1" width="4.28515625" style="114" bestFit="1" customWidth="1"/>
    <col min="2" max="3" width="15.7109375" style="114" customWidth="1"/>
    <col min="4" max="6" width="5.28515625" style="114" hidden="1" customWidth="1"/>
    <col min="7" max="28" width="5.28515625" style="114" customWidth="1"/>
    <col min="29" max="32" width="6.7109375" style="114" customWidth="1"/>
    <col min="33" max="33" width="12.140625" style="114" bestFit="1" customWidth="1"/>
    <col min="34" max="34" width="5.5703125" style="114" customWidth="1"/>
    <col min="35" max="35" width="14.28515625" style="1" bestFit="1" customWidth="1"/>
    <col min="36" max="36" width="14.28515625" style="1" customWidth="1"/>
    <col min="37" max="38" width="11.42578125" style="1" customWidth="1"/>
    <col min="39" max="16384" width="11.42578125" style="1"/>
  </cols>
  <sheetData>
    <row r="1" spans="1:36" ht="42.75" customHeight="1">
      <c r="B1" s="113"/>
      <c r="C1" s="113"/>
      <c r="D1" s="164" t="s">
        <v>12</v>
      </c>
      <c r="E1" s="164"/>
      <c r="F1" s="164"/>
      <c r="G1" s="164"/>
      <c r="H1" s="164"/>
      <c r="I1" s="164"/>
      <c r="J1" s="164"/>
      <c r="K1" s="164"/>
      <c r="L1" s="164"/>
      <c r="M1" s="164"/>
      <c r="N1" s="164"/>
      <c r="O1" s="164"/>
      <c r="P1" s="164"/>
      <c r="Q1" s="164"/>
      <c r="R1" s="164"/>
      <c r="S1" s="164"/>
      <c r="T1" s="164"/>
      <c r="U1" s="164"/>
      <c r="V1" s="164"/>
      <c r="W1" s="164"/>
      <c r="X1" s="164"/>
      <c r="Y1" s="164"/>
      <c r="Z1" s="164"/>
      <c r="AA1" s="164"/>
      <c r="AB1" s="164"/>
      <c r="AC1" s="163">
        <f>DATE(Feiertage!$N$1,1,1)</f>
        <v>46023</v>
      </c>
      <c r="AD1" s="163"/>
      <c r="AE1" s="163"/>
      <c r="AF1" s="163"/>
      <c r="AG1" s="163"/>
      <c r="AH1" s="163"/>
      <c r="AI1" s="6"/>
      <c r="AJ1" s="6"/>
    </row>
    <row r="2" spans="1:36" ht="14.25" customHeight="1" thickBot="1">
      <c r="B2" s="115"/>
    </row>
    <row r="3" spans="1:36" ht="25.5" customHeight="1" thickBot="1">
      <c r="B3" s="170" t="s">
        <v>14</v>
      </c>
      <c r="C3" s="171"/>
      <c r="D3" s="53"/>
      <c r="E3" s="54"/>
      <c r="F3" s="54"/>
      <c r="G3" s="54"/>
      <c r="H3" s="54"/>
      <c r="I3" s="54"/>
      <c r="J3" s="54"/>
      <c r="K3" s="54"/>
      <c r="L3" s="54"/>
      <c r="M3" s="54"/>
      <c r="N3" s="54"/>
      <c r="O3" s="54"/>
      <c r="P3" s="54"/>
      <c r="Q3" s="54"/>
      <c r="R3" s="54"/>
      <c r="S3" s="54"/>
      <c r="T3" s="54"/>
      <c r="U3" s="54"/>
      <c r="V3" s="54"/>
      <c r="W3" s="54"/>
      <c r="X3" s="54"/>
      <c r="Y3" s="54"/>
      <c r="Z3" s="54"/>
      <c r="AA3" s="54"/>
      <c r="AB3" s="63"/>
      <c r="AC3" s="116">
        <f>COUNTIF(D3:AB3,"X")</f>
        <v>0</v>
      </c>
      <c r="AD3" s="168" t="s">
        <v>15</v>
      </c>
      <c r="AE3" s="168"/>
      <c r="AF3" s="168"/>
      <c r="AG3" s="168"/>
      <c r="AH3" s="169"/>
    </row>
    <row r="4" spans="1:36" ht="11.25" customHeight="1" thickBot="1">
      <c r="D4" s="117"/>
      <c r="AB4" s="117"/>
      <c r="AC4" s="192" t="s">
        <v>6</v>
      </c>
      <c r="AD4" s="195" t="s">
        <v>7</v>
      </c>
      <c r="AE4" s="198" t="s">
        <v>8</v>
      </c>
      <c r="AF4" s="201" t="s">
        <v>3</v>
      </c>
      <c r="AG4" s="204" t="s">
        <v>11</v>
      </c>
      <c r="AH4" s="165" t="s">
        <v>13</v>
      </c>
    </row>
    <row r="5" spans="1:36" ht="27" customHeight="1" thickBot="1">
      <c r="B5" s="170" t="s">
        <v>2</v>
      </c>
      <c r="C5" s="171"/>
      <c r="D5" s="258">
        <v>1</v>
      </c>
      <c r="E5" s="187"/>
      <c r="F5" s="187"/>
      <c r="G5" s="187"/>
      <c r="H5" s="188"/>
      <c r="I5" s="186">
        <f>D5+1</f>
        <v>2</v>
      </c>
      <c r="J5" s="187"/>
      <c r="K5" s="187"/>
      <c r="L5" s="187"/>
      <c r="M5" s="188"/>
      <c r="N5" s="186">
        <f>I5+1</f>
        <v>3</v>
      </c>
      <c r="O5" s="187"/>
      <c r="P5" s="187"/>
      <c r="Q5" s="187"/>
      <c r="R5" s="188"/>
      <c r="S5" s="186">
        <f>N5+1</f>
        <v>4</v>
      </c>
      <c r="T5" s="187"/>
      <c r="U5" s="187"/>
      <c r="V5" s="187"/>
      <c r="W5" s="188"/>
      <c r="X5" s="186">
        <f>S5+1</f>
        <v>5</v>
      </c>
      <c r="Y5" s="187"/>
      <c r="Z5" s="187"/>
      <c r="AA5" s="187"/>
      <c r="AB5" s="189"/>
      <c r="AC5" s="193"/>
      <c r="AD5" s="196"/>
      <c r="AE5" s="199"/>
      <c r="AF5" s="202"/>
      <c r="AG5" s="205"/>
      <c r="AH5" s="166"/>
    </row>
    <row r="6" spans="1:36" ht="30" customHeight="1" thickBot="1">
      <c r="B6" s="161"/>
      <c r="C6" s="162"/>
      <c r="D6" s="119">
        <f>D7</f>
        <v>46020</v>
      </c>
      <c r="E6" s="120">
        <f>E7</f>
        <v>46021</v>
      </c>
      <c r="F6" s="120">
        <f t="shared" ref="F6:AB6" si="0">F7</f>
        <v>46022</v>
      </c>
      <c r="G6" s="120">
        <f t="shared" si="0"/>
        <v>46023</v>
      </c>
      <c r="H6" s="121">
        <f t="shared" si="0"/>
        <v>46024</v>
      </c>
      <c r="I6" s="119">
        <f>I7</f>
        <v>46027</v>
      </c>
      <c r="J6" s="120">
        <f t="shared" si="0"/>
        <v>46028</v>
      </c>
      <c r="K6" s="120">
        <f t="shared" si="0"/>
        <v>46029</v>
      </c>
      <c r="L6" s="120">
        <f t="shared" si="0"/>
        <v>46030</v>
      </c>
      <c r="M6" s="121">
        <f t="shared" si="0"/>
        <v>46031</v>
      </c>
      <c r="N6" s="119">
        <f t="shared" si="0"/>
        <v>46034</v>
      </c>
      <c r="O6" s="120">
        <f t="shared" si="0"/>
        <v>46035</v>
      </c>
      <c r="P6" s="120">
        <f t="shared" si="0"/>
        <v>46036</v>
      </c>
      <c r="Q6" s="120">
        <f t="shared" si="0"/>
        <v>46037</v>
      </c>
      <c r="R6" s="121">
        <f t="shared" si="0"/>
        <v>46038</v>
      </c>
      <c r="S6" s="119">
        <f t="shared" si="0"/>
        <v>46041</v>
      </c>
      <c r="T6" s="120">
        <f t="shared" si="0"/>
        <v>46042</v>
      </c>
      <c r="U6" s="120">
        <f t="shared" si="0"/>
        <v>46043</v>
      </c>
      <c r="V6" s="120">
        <f t="shared" si="0"/>
        <v>46044</v>
      </c>
      <c r="W6" s="121">
        <f t="shared" si="0"/>
        <v>46045</v>
      </c>
      <c r="X6" s="119">
        <f t="shared" si="0"/>
        <v>46048</v>
      </c>
      <c r="Y6" s="120">
        <f t="shared" si="0"/>
        <v>46049</v>
      </c>
      <c r="Z6" s="120">
        <f t="shared" si="0"/>
        <v>46050</v>
      </c>
      <c r="AA6" s="120">
        <f t="shared" si="0"/>
        <v>46051</v>
      </c>
      <c r="AB6" s="122">
        <f t="shared" si="0"/>
        <v>46052</v>
      </c>
      <c r="AC6" s="193"/>
      <c r="AD6" s="196"/>
      <c r="AE6" s="199"/>
      <c r="AF6" s="202"/>
      <c r="AG6" s="205"/>
      <c r="AH6" s="166"/>
    </row>
    <row r="7" spans="1:36" ht="30" customHeight="1" thickBot="1">
      <c r="B7" s="123" t="s">
        <v>0</v>
      </c>
      <c r="C7" s="123" t="s">
        <v>1</v>
      </c>
      <c r="D7" s="124">
        <f>DATE(Feiertage!$N$1,1,1)+(D5-IF(WEEKDAY(DATE(Feiertage!$N$1,1,1),2)&gt;4,0,1))*7+1-1+1-WEEKDAY(DATE(Feiertage!$N$1,1,1)+(D5-IF(WEEKDAY(DATE(Feiertage!$N$1,1,1),2)&gt;4,0,1))*7,2)</f>
        <v>46020</v>
      </c>
      <c r="E7" s="125">
        <f>D7+1</f>
        <v>46021</v>
      </c>
      <c r="F7" s="125">
        <f t="shared" ref="F7:V7" si="1">E7+1</f>
        <v>46022</v>
      </c>
      <c r="G7" s="125">
        <f t="shared" si="1"/>
        <v>46023</v>
      </c>
      <c r="H7" s="126">
        <f t="shared" si="1"/>
        <v>46024</v>
      </c>
      <c r="I7" s="124">
        <f>DATE(Feiertage!$N$1,1,1)+(I5-IF(WEEKDAY(DATE(Feiertage!$N$1,1,1),2)&gt;4,0,1))*7+1-1+1-WEEKDAY(DATE(Feiertage!$N$1,1,1)+(I5-IF(WEEKDAY(DATE(Feiertage!$N$1,1,1),2)&gt;4,0,1))*7,2)</f>
        <v>46027</v>
      </c>
      <c r="J7" s="125">
        <f t="shared" si="1"/>
        <v>46028</v>
      </c>
      <c r="K7" s="125">
        <f t="shared" si="1"/>
        <v>46029</v>
      </c>
      <c r="L7" s="125">
        <f t="shared" si="1"/>
        <v>46030</v>
      </c>
      <c r="M7" s="126">
        <f t="shared" si="1"/>
        <v>46031</v>
      </c>
      <c r="N7" s="124">
        <f>DATE(Feiertage!$N$1,1,1)+(N5-IF(WEEKDAY(DATE(Feiertage!$N$1,1,1),2)&gt;4,0,1))*7+1-1+1-WEEKDAY(DATE(Feiertage!$N$1,1,1)+(N5-IF(WEEKDAY(DATE(Feiertage!$N$1,1,1),2)&gt;4,0,1))*7,2)</f>
        <v>46034</v>
      </c>
      <c r="O7" s="125">
        <f t="shared" si="1"/>
        <v>46035</v>
      </c>
      <c r="P7" s="125">
        <f t="shared" si="1"/>
        <v>46036</v>
      </c>
      <c r="Q7" s="125">
        <f t="shared" si="1"/>
        <v>46037</v>
      </c>
      <c r="R7" s="126">
        <f t="shared" si="1"/>
        <v>46038</v>
      </c>
      <c r="S7" s="124">
        <f>DATE(Feiertage!$N$1,1,1)+(S5-IF(WEEKDAY(DATE(Feiertage!$N$1,1,1),2)&gt;4,0,1))*7+1-1+1-WEEKDAY(DATE(Feiertage!$N$1,1,1)+(S5-IF(WEEKDAY(DATE(Feiertage!$N$1,1,1),2)&gt;4,0,1))*7,2)</f>
        <v>46041</v>
      </c>
      <c r="T7" s="125">
        <f t="shared" si="1"/>
        <v>46042</v>
      </c>
      <c r="U7" s="125">
        <f t="shared" si="1"/>
        <v>46043</v>
      </c>
      <c r="V7" s="125">
        <f t="shared" si="1"/>
        <v>46044</v>
      </c>
      <c r="W7" s="126">
        <f>V7+1</f>
        <v>46045</v>
      </c>
      <c r="X7" s="124">
        <f>DATE(Feiertage!$N$1,1,1)+(X5-IF(WEEKDAY(DATE(Feiertage!$N$1,1,1),2)&gt;4,0,1))*7+1-1+1-WEEKDAY(DATE(Feiertage!$N$1,1,1)+(X5-IF(WEEKDAY(DATE(Feiertage!$N$1,1,1),2)&gt;4,0,1))*7,2)</f>
        <v>46048</v>
      </c>
      <c r="Y7" s="125">
        <f>X7+1</f>
        <v>46049</v>
      </c>
      <c r="Z7" s="125">
        <f>Y7+1</f>
        <v>46050</v>
      </c>
      <c r="AA7" s="125">
        <f>Z7+1</f>
        <v>46051</v>
      </c>
      <c r="AB7" s="127">
        <f>AA7+1</f>
        <v>46052</v>
      </c>
      <c r="AC7" s="194"/>
      <c r="AD7" s="197"/>
      <c r="AE7" s="200"/>
      <c r="AF7" s="203"/>
      <c r="AG7" s="206"/>
      <c r="AH7" s="167"/>
    </row>
    <row r="8" spans="1:36" ht="20.100000000000001" customHeight="1" thickTop="1">
      <c r="A8" s="128">
        <v>1</v>
      </c>
      <c r="B8" s="44" t="s">
        <v>147</v>
      </c>
      <c r="C8" s="45" t="s">
        <v>148</v>
      </c>
      <c r="D8" s="44"/>
      <c r="E8" s="46"/>
      <c r="F8" s="46"/>
      <c r="G8" s="46"/>
      <c r="H8" s="45"/>
      <c r="I8" s="44"/>
      <c r="J8" s="46"/>
      <c r="K8" s="46"/>
      <c r="L8" s="46"/>
      <c r="M8" s="45"/>
      <c r="N8" s="44"/>
      <c r="O8" s="46"/>
      <c r="P8" s="46"/>
      <c r="Q8" s="46"/>
      <c r="R8" s="45"/>
      <c r="S8" s="44"/>
      <c r="T8" s="46"/>
      <c r="U8" s="46"/>
      <c r="V8" s="46"/>
      <c r="W8" s="45"/>
      <c r="X8" s="44"/>
      <c r="Y8" s="46"/>
      <c r="Z8" s="57"/>
      <c r="AA8" s="57"/>
      <c r="AB8" s="58"/>
      <c r="AC8" s="129">
        <f t="shared" ref="AC8:AC42" si="2">COUNTIF(D8:AB8,"X")</f>
        <v>0</v>
      </c>
      <c r="AD8" s="130">
        <f t="shared" ref="AD8:AD42" si="3">COUNTIF(D8:AB8,"e")</f>
        <v>0</v>
      </c>
      <c r="AE8" s="131">
        <f t="shared" ref="AE8:AE42" si="4">COUNTIF(D8:AB8,"k")</f>
        <v>0</v>
      </c>
      <c r="AF8" s="132">
        <f t="shared" ref="AF8:AF42" si="5">COUNTIF(D8:AB8,"u")</f>
        <v>0</v>
      </c>
      <c r="AG8" s="42"/>
      <c r="AH8" s="133" t="str">
        <f ca="1">IF(AG8="","",DATEDIF(AG8,TODAY(),"Y"))</f>
        <v/>
      </c>
    </row>
    <row r="9" spans="1:36" ht="20.100000000000001" customHeight="1">
      <c r="A9" s="128">
        <v>2</v>
      </c>
      <c r="B9" s="44" t="s">
        <v>20</v>
      </c>
      <c r="C9" s="45" t="s">
        <v>35</v>
      </c>
      <c r="D9" s="47"/>
      <c r="E9" s="49"/>
      <c r="F9" s="49"/>
      <c r="G9" s="49"/>
      <c r="H9" s="48"/>
      <c r="I9" s="47"/>
      <c r="J9" s="49"/>
      <c r="K9" s="49"/>
      <c r="L9" s="49"/>
      <c r="M9" s="48"/>
      <c r="N9" s="47"/>
      <c r="O9" s="49"/>
      <c r="P9" s="49"/>
      <c r="Q9" s="49"/>
      <c r="R9" s="48"/>
      <c r="S9" s="47"/>
      <c r="T9" s="49"/>
      <c r="U9" s="49"/>
      <c r="V9" s="49"/>
      <c r="W9" s="48"/>
      <c r="X9" s="47"/>
      <c r="Y9" s="49"/>
      <c r="Z9" s="59"/>
      <c r="AA9" s="59"/>
      <c r="AB9" s="60"/>
      <c r="AC9" s="134">
        <f t="shared" si="2"/>
        <v>0</v>
      </c>
      <c r="AD9" s="135">
        <f t="shared" si="3"/>
        <v>0</v>
      </c>
      <c r="AE9" s="136">
        <f t="shared" si="4"/>
        <v>0</v>
      </c>
      <c r="AF9" s="137">
        <f t="shared" si="5"/>
        <v>0</v>
      </c>
      <c r="AG9" s="42"/>
      <c r="AH9" s="133" t="str">
        <f t="shared" ref="AH9:AH42" ca="1" si="6">IF(AG9="","",DATEDIF(AG9,TODAY(),"Y"))</f>
        <v/>
      </c>
    </row>
    <row r="10" spans="1:36" ht="20.100000000000001" customHeight="1">
      <c r="A10" s="128">
        <v>3</v>
      </c>
      <c r="B10" s="44" t="s">
        <v>21</v>
      </c>
      <c r="C10" s="45" t="s">
        <v>36</v>
      </c>
      <c r="D10" s="47"/>
      <c r="E10" s="49"/>
      <c r="F10" s="49"/>
      <c r="G10" s="49"/>
      <c r="H10" s="48"/>
      <c r="I10" s="47"/>
      <c r="J10" s="49"/>
      <c r="K10" s="49"/>
      <c r="L10" s="49"/>
      <c r="M10" s="48"/>
      <c r="N10" s="47"/>
      <c r="O10" s="49"/>
      <c r="P10" s="49"/>
      <c r="Q10" s="49"/>
      <c r="R10" s="48"/>
      <c r="S10" s="47"/>
      <c r="T10" s="49"/>
      <c r="U10" s="49"/>
      <c r="V10" s="49"/>
      <c r="W10" s="48"/>
      <c r="X10" s="47"/>
      <c r="Y10" s="49"/>
      <c r="Z10" s="59"/>
      <c r="AA10" s="59"/>
      <c r="AB10" s="60"/>
      <c r="AC10" s="134">
        <f t="shared" si="2"/>
        <v>0</v>
      </c>
      <c r="AD10" s="135">
        <f t="shared" si="3"/>
        <v>0</v>
      </c>
      <c r="AE10" s="136">
        <f t="shared" si="4"/>
        <v>0</v>
      </c>
      <c r="AF10" s="137">
        <f t="shared" si="5"/>
        <v>0</v>
      </c>
      <c r="AG10" s="42"/>
      <c r="AH10" s="133" t="str">
        <f t="shared" ca="1" si="6"/>
        <v/>
      </c>
    </row>
    <row r="11" spans="1:36" ht="20.100000000000001" customHeight="1">
      <c r="A11" s="128">
        <v>4</v>
      </c>
      <c r="B11" s="44" t="s">
        <v>22</v>
      </c>
      <c r="C11" s="45" t="s">
        <v>37</v>
      </c>
      <c r="D11" s="47"/>
      <c r="E11" s="49"/>
      <c r="F11" s="49"/>
      <c r="G11" s="49"/>
      <c r="H11" s="48"/>
      <c r="I11" s="47"/>
      <c r="J11" s="49"/>
      <c r="K11" s="49"/>
      <c r="L11" s="49"/>
      <c r="M11" s="48"/>
      <c r="N11" s="47"/>
      <c r="O11" s="49"/>
      <c r="P11" s="49"/>
      <c r="Q11" s="49"/>
      <c r="R11" s="48"/>
      <c r="S11" s="47"/>
      <c r="T11" s="49"/>
      <c r="U11" s="49"/>
      <c r="V11" s="49"/>
      <c r="W11" s="48"/>
      <c r="X11" s="47"/>
      <c r="Y11" s="49"/>
      <c r="Z11" s="59"/>
      <c r="AA11" s="59"/>
      <c r="AB11" s="60"/>
      <c r="AC11" s="134">
        <f t="shared" si="2"/>
        <v>0</v>
      </c>
      <c r="AD11" s="135">
        <f t="shared" si="3"/>
        <v>0</v>
      </c>
      <c r="AE11" s="136">
        <f t="shared" si="4"/>
        <v>0</v>
      </c>
      <c r="AF11" s="137">
        <f t="shared" si="5"/>
        <v>0</v>
      </c>
      <c r="AG11" s="42"/>
      <c r="AH11" s="133" t="str">
        <f t="shared" ca="1" si="6"/>
        <v/>
      </c>
    </row>
    <row r="12" spans="1:36" ht="20.100000000000001" customHeight="1">
      <c r="A12" s="128">
        <v>5</v>
      </c>
      <c r="B12" s="44" t="s">
        <v>23</v>
      </c>
      <c r="C12" s="45" t="s">
        <v>38</v>
      </c>
      <c r="D12" s="47"/>
      <c r="E12" s="49"/>
      <c r="F12" s="49"/>
      <c r="G12" s="49"/>
      <c r="H12" s="48"/>
      <c r="I12" s="47"/>
      <c r="J12" s="49"/>
      <c r="K12" s="49"/>
      <c r="L12" s="49"/>
      <c r="M12" s="48"/>
      <c r="N12" s="47"/>
      <c r="O12" s="49"/>
      <c r="P12" s="49"/>
      <c r="Q12" s="49"/>
      <c r="R12" s="48"/>
      <c r="S12" s="47"/>
      <c r="T12" s="49"/>
      <c r="U12" s="49"/>
      <c r="V12" s="49"/>
      <c r="W12" s="48"/>
      <c r="X12" s="47"/>
      <c r="Y12" s="49"/>
      <c r="Z12" s="59"/>
      <c r="AA12" s="59"/>
      <c r="AB12" s="60"/>
      <c r="AC12" s="134">
        <f t="shared" si="2"/>
        <v>0</v>
      </c>
      <c r="AD12" s="135">
        <f t="shared" si="3"/>
        <v>0</v>
      </c>
      <c r="AE12" s="136">
        <f t="shared" si="4"/>
        <v>0</v>
      </c>
      <c r="AF12" s="137">
        <f t="shared" si="5"/>
        <v>0</v>
      </c>
      <c r="AG12" s="42"/>
      <c r="AH12" s="133" t="str">
        <f t="shared" ca="1" si="6"/>
        <v/>
      </c>
    </row>
    <row r="13" spans="1:36" ht="20.100000000000001" customHeight="1">
      <c r="A13" s="128">
        <v>6</v>
      </c>
      <c r="B13" s="44" t="s">
        <v>24</v>
      </c>
      <c r="C13" s="45" t="s">
        <v>39</v>
      </c>
      <c r="D13" s="47"/>
      <c r="E13" s="49"/>
      <c r="F13" s="49"/>
      <c r="G13" s="49"/>
      <c r="H13" s="48"/>
      <c r="I13" s="47"/>
      <c r="J13" s="49"/>
      <c r="K13" s="49"/>
      <c r="L13" s="49"/>
      <c r="M13" s="48"/>
      <c r="N13" s="47"/>
      <c r="O13" s="49"/>
      <c r="P13" s="49"/>
      <c r="Q13" s="49"/>
      <c r="R13" s="48"/>
      <c r="S13" s="47"/>
      <c r="T13" s="49"/>
      <c r="U13" s="49"/>
      <c r="V13" s="49"/>
      <c r="W13" s="48"/>
      <c r="X13" s="47"/>
      <c r="Y13" s="49"/>
      <c r="Z13" s="59"/>
      <c r="AA13" s="59"/>
      <c r="AB13" s="60"/>
      <c r="AC13" s="134">
        <f t="shared" si="2"/>
        <v>0</v>
      </c>
      <c r="AD13" s="135">
        <f t="shared" si="3"/>
        <v>0</v>
      </c>
      <c r="AE13" s="136">
        <f t="shared" si="4"/>
        <v>0</v>
      </c>
      <c r="AF13" s="137">
        <f t="shared" si="5"/>
        <v>0</v>
      </c>
      <c r="AG13" s="42"/>
      <c r="AH13" s="133" t="str">
        <f t="shared" ca="1" si="6"/>
        <v/>
      </c>
    </row>
    <row r="14" spans="1:36" ht="20.100000000000001" customHeight="1">
      <c r="A14" s="128">
        <v>7</v>
      </c>
      <c r="B14" s="44" t="s">
        <v>25</v>
      </c>
      <c r="C14" s="45" t="s">
        <v>40</v>
      </c>
      <c r="D14" s="47"/>
      <c r="E14" s="49"/>
      <c r="F14" s="49"/>
      <c r="G14" s="49"/>
      <c r="H14" s="48"/>
      <c r="I14" s="47"/>
      <c r="J14" s="49"/>
      <c r="K14" s="49"/>
      <c r="L14" s="49"/>
      <c r="M14" s="48"/>
      <c r="N14" s="47"/>
      <c r="O14" s="49"/>
      <c r="P14" s="49"/>
      <c r="Q14" s="49"/>
      <c r="R14" s="48"/>
      <c r="S14" s="47"/>
      <c r="T14" s="49"/>
      <c r="U14" s="49"/>
      <c r="V14" s="49"/>
      <c r="W14" s="48"/>
      <c r="X14" s="47"/>
      <c r="Y14" s="49"/>
      <c r="Z14" s="59"/>
      <c r="AA14" s="59"/>
      <c r="AB14" s="60"/>
      <c r="AC14" s="134">
        <f t="shared" si="2"/>
        <v>0</v>
      </c>
      <c r="AD14" s="135">
        <f t="shared" si="3"/>
        <v>0</v>
      </c>
      <c r="AE14" s="136">
        <f t="shared" si="4"/>
        <v>0</v>
      </c>
      <c r="AF14" s="137">
        <f t="shared" si="5"/>
        <v>0</v>
      </c>
      <c r="AG14" s="42"/>
      <c r="AH14" s="133" t="str">
        <f t="shared" ca="1" si="6"/>
        <v/>
      </c>
    </row>
    <row r="15" spans="1:36" ht="20.100000000000001" customHeight="1">
      <c r="A15" s="128">
        <v>8</v>
      </c>
      <c r="B15" s="44" t="s">
        <v>26</v>
      </c>
      <c r="C15" s="45" t="s">
        <v>41</v>
      </c>
      <c r="D15" s="47"/>
      <c r="E15" s="49"/>
      <c r="F15" s="49"/>
      <c r="G15" s="49"/>
      <c r="H15" s="48"/>
      <c r="I15" s="47"/>
      <c r="J15" s="49"/>
      <c r="K15" s="49"/>
      <c r="L15" s="49"/>
      <c r="M15" s="48"/>
      <c r="N15" s="47"/>
      <c r="O15" s="49"/>
      <c r="P15" s="49"/>
      <c r="Q15" s="49"/>
      <c r="R15" s="48"/>
      <c r="S15" s="47"/>
      <c r="T15" s="49"/>
      <c r="U15" s="49"/>
      <c r="V15" s="49"/>
      <c r="W15" s="48"/>
      <c r="X15" s="47"/>
      <c r="Y15" s="49"/>
      <c r="Z15" s="59"/>
      <c r="AA15" s="59"/>
      <c r="AB15" s="60"/>
      <c r="AC15" s="134">
        <f t="shared" si="2"/>
        <v>0</v>
      </c>
      <c r="AD15" s="135">
        <f t="shared" si="3"/>
        <v>0</v>
      </c>
      <c r="AE15" s="136">
        <f t="shared" si="4"/>
        <v>0</v>
      </c>
      <c r="AF15" s="137">
        <f t="shared" si="5"/>
        <v>0</v>
      </c>
      <c r="AG15" s="42"/>
      <c r="AH15" s="133" t="str">
        <f t="shared" ca="1" si="6"/>
        <v/>
      </c>
    </row>
    <row r="16" spans="1:36" ht="20.100000000000001" customHeight="1">
      <c r="A16" s="128">
        <v>9</v>
      </c>
      <c r="B16" s="44" t="s">
        <v>27</v>
      </c>
      <c r="C16" s="45" t="s">
        <v>42</v>
      </c>
      <c r="D16" s="47"/>
      <c r="E16" s="49"/>
      <c r="F16" s="49"/>
      <c r="G16" s="49"/>
      <c r="H16" s="48"/>
      <c r="I16" s="47"/>
      <c r="J16" s="49"/>
      <c r="K16" s="49"/>
      <c r="L16" s="49"/>
      <c r="M16" s="48"/>
      <c r="N16" s="47"/>
      <c r="O16" s="49"/>
      <c r="P16" s="49"/>
      <c r="Q16" s="49"/>
      <c r="R16" s="48"/>
      <c r="S16" s="47"/>
      <c r="T16" s="49"/>
      <c r="U16" s="49"/>
      <c r="V16" s="49"/>
      <c r="W16" s="48"/>
      <c r="X16" s="47"/>
      <c r="Y16" s="49"/>
      <c r="Z16" s="59"/>
      <c r="AA16" s="59"/>
      <c r="AB16" s="60"/>
      <c r="AC16" s="134">
        <f t="shared" si="2"/>
        <v>0</v>
      </c>
      <c r="AD16" s="135">
        <f t="shared" si="3"/>
        <v>0</v>
      </c>
      <c r="AE16" s="136">
        <f t="shared" si="4"/>
        <v>0</v>
      </c>
      <c r="AF16" s="137">
        <f t="shared" si="5"/>
        <v>0</v>
      </c>
      <c r="AG16" s="42"/>
      <c r="AH16" s="133" t="str">
        <f t="shared" ca="1" si="6"/>
        <v/>
      </c>
    </row>
    <row r="17" spans="1:34" ht="20.100000000000001" customHeight="1">
      <c r="A17" s="128">
        <v>10</v>
      </c>
      <c r="B17" s="44" t="s">
        <v>28</v>
      </c>
      <c r="C17" s="45" t="s">
        <v>43</v>
      </c>
      <c r="D17" s="47"/>
      <c r="E17" s="49"/>
      <c r="F17" s="49"/>
      <c r="G17" s="49"/>
      <c r="H17" s="48"/>
      <c r="I17" s="47"/>
      <c r="J17" s="49"/>
      <c r="K17" s="49"/>
      <c r="L17" s="49"/>
      <c r="M17" s="48"/>
      <c r="N17" s="47"/>
      <c r="O17" s="49"/>
      <c r="P17" s="49"/>
      <c r="Q17" s="49"/>
      <c r="R17" s="48"/>
      <c r="S17" s="47"/>
      <c r="T17" s="49"/>
      <c r="U17" s="49"/>
      <c r="V17" s="49"/>
      <c r="W17" s="48"/>
      <c r="X17" s="47"/>
      <c r="Y17" s="49"/>
      <c r="Z17" s="59"/>
      <c r="AA17" s="59"/>
      <c r="AB17" s="60"/>
      <c r="AC17" s="134">
        <f t="shared" si="2"/>
        <v>0</v>
      </c>
      <c r="AD17" s="135">
        <f t="shared" si="3"/>
        <v>0</v>
      </c>
      <c r="AE17" s="136">
        <f t="shared" si="4"/>
        <v>0</v>
      </c>
      <c r="AF17" s="137">
        <f t="shared" si="5"/>
        <v>0</v>
      </c>
      <c r="AG17" s="42"/>
      <c r="AH17" s="133" t="str">
        <f t="shared" ca="1" si="6"/>
        <v/>
      </c>
    </row>
    <row r="18" spans="1:34" ht="20.100000000000001" customHeight="1">
      <c r="A18" s="128">
        <v>11</v>
      </c>
      <c r="B18" s="44" t="s">
        <v>29</v>
      </c>
      <c r="C18" s="45" t="s">
        <v>44</v>
      </c>
      <c r="D18" s="47"/>
      <c r="E18" s="49"/>
      <c r="F18" s="49"/>
      <c r="G18" s="49"/>
      <c r="H18" s="48"/>
      <c r="I18" s="47"/>
      <c r="J18" s="49"/>
      <c r="K18" s="49"/>
      <c r="L18" s="49"/>
      <c r="M18" s="48"/>
      <c r="N18" s="47"/>
      <c r="O18" s="49"/>
      <c r="P18" s="49"/>
      <c r="Q18" s="49"/>
      <c r="R18" s="48"/>
      <c r="S18" s="47"/>
      <c r="T18" s="49"/>
      <c r="U18" s="49"/>
      <c r="V18" s="49"/>
      <c r="W18" s="48"/>
      <c r="X18" s="47"/>
      <c r="Y18" s="49"/>
      <c r="Z18" s="59"/>
      <c r="AA18" s="59"/>
      <c r="AB18" s="60"/>
      <c r="AC18" s="134">
        <f t="shared" si="2"/>
        <v>0</v>
      </c>
      <c r="AD18" s="135">
        <f t="shared" si="3"/>
        <v>0</v>
      </c>
      <c r="AE18" s="136">
        <f t="shared" si="4"/>
        <v>0</v>
      </c>
      <c r="AF18" s="137">
        <f t="shared" si="5"/>
        <v>0</v>
      </c>
      <c r="AG18" s="42"/>
      <c r="AH18" s="133" t="str">
        <f t="shared" ca="1" si="6"/>
        <v/>
      </c>
    </row>
    <row r="19" spans="1:34" ht="20.100000000000001" customHeight="1">
      <c r="A19" s="128">
        <v>12</v>
      </c>
      <c r="B19" s="44" t="s">
        <v>30</v>
      </c>
      <c r="C19" s="45" t="s">
        <v>45</v>
      </c>
      <c r="D19" s="47"/>
      <c r="E19" s="49"/>
      <c r="F19" s="49"/>
      <c r="G19" s="49"/>
      <c r="H19" s="48"/>
      <c r="I19" s="47"/>
      <c r="J19" s="49"/>
      <c r="K19" s="49"/>
      <c r="L19" s="49"/>
      <c r="M19" s="48"/>
      <c r="N19" s="47"/>
      <c r="O19" s="49"/>
      <c r="P19" s="49"/>
      <c r="Q19" s="49"/>
      <c r="R19" s="48"/>
      <c r="S19" s="47"/>
      <c r="T19" s="49"/>
      <c r="U19" s="49"/>
      <c r="V19" s="49"/>
      <c r="W19" s="48"/>
      <c r="X19" s="47"/>
      <c r="Y19" s="49"/>
      <c r="Z19" s="59"/>
      <c r="AA19" s="59"/>
      <c r="AB19" s="60"/>
      <c r="AC19" s="134">
        <f t="shared" si="2"/>
        <v>0</v>
      </c>
      <c r="AD19" s="135">
        <f t="shared" si="3"/>
        <v>0</v>
      </c>
      <c r="AE19" s="136">
        <f t="shared" si="4"/>
        <v>0</v>
      </c>
      <c r="AF19" s="137">
        <f t="shared" si="5"/>
        <v>0</v>
      </c>
      <c r="AG19" s="42"/>
      <c r="AH19" s="133" t="str">
        <f t="shared" ca="1" si="6"/>
        <v/>
      </c>
    </row>
    <row r="20" spans="1:34" ht="20.100000000000001" customHeight="1">
      <c r="A20" s="128">
        <v>13</v>
      </c>
      <c r="B20" s="44" t="s">
        <v>31</v>
      </c>
      <c r="C20" s="45" t="s">
        <v>46</v>
      </c>
      <c r="D20" s="47"/>
      <c r="E20" s="49"/>
      <c r="F20" s="49"/>
      <c r="G20" s="49"/>
      <c r="H20" s="48"/>
      <c r="I20" s="47"/>
      <c r="J20" s="49"/>
      <c r="K20" s="49"/>
      <c r="L20" s="49"/>
      <c r="M20" s="48"/>
      <c r="N20" s="47"/>
      <c r="O20" s="49"/>
      <c r="P20" s="49"/>
      <c r="Q20" s="49"/>
      <c r="R20" s="48"/>
      <c r="S20" s="47"/>
      <c r="T20" s="49"/>
      <c r="U20" s="49"/>
      <c r="V20" s="49"/>
      <c r="W20" s="48"/>
      <c r="X20" s="47"/>
      <c r="Y20" s="49"/>
      <c r="Z20" s="59"/>
      <c r="AA20" s="59"/>
      <c r="AB20" s="60"/>
      <c r="AC20" s="134">
        <f t="shared" si="2"/>
        <v>0</v>
      </c>
      <c r="AD20" s="135">
        <f t="shared" si="3"/>
        <v>0</v>
      </c>
      <c r="AE20" s="136">
        <f t="shared" si="4"/>
        <v>0</v>
      </c>
      <c r="AF20" s="137">
        <f t="shared" si="5"/>
        <v>0</v>
      </c>
      <c r="AG20" s="42"/>
      <c r="AH20" s="133" t="str">
        <f t="shared" ca="1" si="6"/>
        <v/>
      </c>
    </row>
    <row r="21" spans="1:34" ht="20.100000000000001" customHeight="1">
      <c r="A21" s="128">
        <v>14</v>
      </c>
      <c r="B21" s="44" t="s">
        <v>32</v>
      </c>
      <c r="C21" s="45" t="s">
        <v>47</v>
      </c>
      <c r="D21" s="47"/>
      <c r="E21" s="49"/>
      <c r="F21" s="49"/>
      <c r="G21" s="49"/>
      <c r="H21" s="48"/>
      <c r="I21" s="47"/>
      <c r="J21" s="49"/>
      <c r="K21" s="49"/>
      <c r="L21" s="49"/>
      <c r="M21" s="48"/>
      <c r="N21" s="47"/>
      <c r="O21" s="49"/>
      <c r="P21" s="49"/>
      <c r="Q21" s="49"/>
      <c r="R21" s="48"/>
      <c r="S21" s="47"/>
      <c r="T21" s="49"/>
      <c r="U21" s="49"/>
      <c r="V21" s="49"/>
      <c r="W21" s="48"/>
      <c r="X21" s="47"/>
      <c r="Y21" s="49"/>
      <c r="Z21" s="59"/>
      <c r="AA21" s="59"/>
      <c r="AB21" s="60"/>
      <c r="AC21" s="134">
        <f t="shared" si="2"/>
        <v>0</v>
      </c>
      <c r="AD21" s="135">
        <f t="shared" si="3"/>
        <v>0</v>
      </c>
      <c r="AE21" s="136">
        <f t="shared" si="4"/>
        <v>0</v>
      </c>
      <c r="AF21" s="137">
        <f t="shared" si="5"/>
        <v>0</v>
      </c>
      <c r="AG21" s="42"/>
      <c r="AH21" s="133" t="str">
        <f t="shared" ca="1" si="6"/>
        <v/>
      </c>
    </row>
    <row r="22" spans="1:34" ht="20.100000000000001" customHeight="1">
      <c r="A22" s="128">
        <v>15</v>
      </c>
      <c r="B22" s="44" t="s">
        <v>33</v>
      </c>
      <c r="C22" s="45" t="s">
        <v>48</v>
      </c>
      <c r="D22" s="47"/>
      <c r="E22" s="49"/>
      <c r="F22" s="49"/>
      <c r="G22" s="49"/>
      <c r="H22" s="48"/>
      <c r="I22" s="47"/>
      <c r="J22" s="49"/>
      <c r="K22" s="49"/>
      <c r="L22" s="49"/>
      <c r="M22" s="48"/>
      <c r="N22" s="47"/>
      <c r="O22" s="49"/>
      <c r="P22" s="49"/>
      <c r="Q22" s="49"/>
      <c r="R22" s="48"/>
      <c r="S22" s="47"/>
      <c r="T22" s="49"/>
      <c r="U22" s="49"/>
      <c r="V22" s="49"/>
      <c r="W22" s="48"/>
      <c r="X22" s="47"/>
      <c r="Y22" s="49"/>
      <c r="Z22" s="59"/>
      <c r="AA22" s="59"/>
      <c r="AB22" s="60"/>
      <c r="AC22" s="134">
        <f t="shared" si="2"/>
        <v>0</v>
      </c>
      <c r="AD22" s="135">
        <f t="shared" si="3"/>
        <v>0</v>
      </c>
      <c r="AE22" s="136">
        <f t="shared" si="4"/>
        <v>0</v>
      </c>
      <c r="AF22" s="137">
        <f t="shared" si="5"/>
        <v>0</v>
      </c>
      <c r="AG22" s="42"/>
      <c r="AH22" s="133" t="str">
        <f t="shared" ca="1" si="6"/>
        <v/>
      </c>
    </row>
    <row r="23" spans="1:34" ht="20.100000000000001" customHeight="1">
      <c r="A23" s="128">
        <v>16</v>
      </c>
      <c r="B23" s="44" t="s">
        <v>34</v>
      </c>
      <c r="C23" s="45" t="s">
        <v>49</v>
      </c>
      <c r="D23" s="47"/>
      <c r="E23" s="49"/>
      <c r="F23" s="49"/>
      <c r="G23" s="49"/>
      <c r="H23" s="48"/>
      <c r="I23" s="47"/>
      <c r="J23" s="49"/>
      <c r="K23" s="49"/>
      <c r="L23" s="49"/>
      <c r="M23" s="48"/>
      <c r="N23" s="47"/>
      <c r="O23" s="49"/>
      <c r="P23" s="49"/>
      <c r="Q23" s="49"/>
      <c r="R23" s="48"/>
      <c r="S23" s="47"/>
      <c r="T23" s="49"/>
      <c r="U23" s="49"/>
      <c r="V23" s="49"/>
      <c r="W23" s="48"/>
      <c r="X23" s="47"/>
      <c r="Y23" s="49"/>
      <c r="Z23" s="59"/>
      <c r="AA23" s="59"/>
      <c r="AB23" s="60"/>
      <c r="AC23" s="134">
        <f t="shared" si="2"/>
        <v>0</v>
      </c>
      <c r="AD23" s="135">
        <f t="shared" si="3"/>
        <v>0</v>
      </c>
      <c r="AE23" s="136">
        <f t="shared" si="4"/>
        <v>0</v>
      </c>
      <c r="AF23" s="137">
        <f t="shared" si="5"/>
        <v>0</v>
      </c>
      <c r="AG23" s="42"/>
      <c r="AH23" s="133" t="str">
        <f t="shared" ca="1" si="6"/>
        <v/>
      </c>
    </row>
    <row r="24" spans="1:34" ht="20.100000000000001" customHeight="1">
      <c r="A24" s="128">
        <v>17</v>
      </c>
      <c r="B24" s="44" t="s">
        <v>16</v>
      </c>
      <c r="C24" s="45" t="s">
        <v>50</v>
      </c>
      <c r="D24" s="47"/>
      <c r="E24" s="49"/>
      <c r="F24" s="49"/>
      <c r="G24" s="49"/>
      <c r="H24" s="48"/>
      <c r="I24" s="47"/>
      <c r="J24" s="49"/>
      <c r="K24" s="49"/>
      <c r="L24" s="49"/>
      <c r="M24" s="48"/>
      <c r="N24" s="47"/>
      <c r="O24" s="49"/>
      <c r="P24" s="49"/>
      <c r="Q24" s="49"/>
      <c r="R24" s="48"/>
      <c r="S24" s="47"/>
      <c r="T24" s="49"/>
      <c r="U24" s="49"/>
      <c r="V24" s="49"/>
      <c r="W24" s="48"/>
      <c r="X24" s="47"/>
      <c r="Y24" s="49"/>
      <c r="Z24" s="59"/>
      <c r="AA24" s="59"/>
      <c r="AB24" s="60"/>
      <c r="AC24" s="134">
        <f t="shared" si="2"/>
        <v>0</v>
      </c>
      <c r="AD24" s="135">
        <f t="shared" si="3"/>
        <v>0</v>
      </c>
      <c r="AE24" s="136">
        <f t="shared" si="4"/>
        <v>0</v>
      </c>
      <c r="AF24" s="137">
        <f t="shared" si="5"/>
        <v>0</v>
      </c>
      <c r="AG24" s="42"/>
      <c r="AH24" s="133" t="str">
        <f t="shared" ca="1" si="6"/>
        <v/>
      </c>
    </row>
    <row r="25" spans="1:34" ht="20.100000000000001" customHeight="1">
      <c r="A25" s="128">
        <v>18</v>
      </c>
      <c r="B25" s="44" t="s">
        <v>17</v>
      </c>
      <c r="C25" s="45" t="s">
        <v>51</v>
      </c>
      <c r="D25" s="47"/>
      <c r="E25" s="49"/>
      <c r="F25" s="49"/>
      <c r="G25" s="49"/>
      <c r="H25" s="48"/>
      <c r="I25" s="47"/>
      <c r="J25" s="49"/>
      <c r="K25" s="49"/>
      <c r="L25" s="49"/>
      <c r="M25" s="48"/>
      <c r="N25" s="47"/>
      <c r="O25" s="49"/>
      <c r="P25" s="49"/>
      <c r="Q25" s="49"/>
      <c r="R25" s="48"/>
      <c r="S25" s="47"/>
      <c r="T25" s="49"/>
      <c r="U25" s="49"/>
      <c r="V25" s="49"/>
      <c r="W25" s="48"/>
      <c r="X25" s="47"/>
      <c r="Y25" s="49"/>
      <c r="Z25" s="59"/>
      <c r="AA25" s="59"/>
      <c r="AB25" s="60"/>
      <c r="AC25" s="134">
        <f t="shared" si="2"/>
        <v>0</v>
      </c>
      <c r="AD25" s="135">
        <f t="shared" si="3"/>
        <v>0</v>
      </c>
      <c r="AE25" s="136">
        <f t="shared" si="4"/>
        <v>0</v>
      </c>
      <c r="AF25" s="137">
        <f t="shared" si="5"/>
        <v>0</v>
      </c>
      <c r="AG25" s="42"/>
      <c r="AH25" s="133" t="str">
        <f t="shared" ca="1" si="6"/>
        <v/>
      </c>
    </row>
    <row r="26" spans="1:34" ht="20.100000000000001" customHeight="1">
      <c r="A26" s="128">
        <v>19</v>
      </c>
      <c r="B26" s="44" t="s">
        <v>18</v>
      </c>
      <c r="C26" s="45" t="s">
        <v>52</v>
      </c>
      <c r="D26" s="47"/>
      <c r="E26" s="49"/>
      <c r="F26" s="49"/>
      <c r="G26" s="49"/>
      <c r="H26" s="48"/>
      <c r="I26" s="47"/>
      <c r="J26" s="49"/>
      <c r="K26" s="49"/>
      <c r="L26" s="49"/>
      <c r="M26" s="48"/>
      <c r="N26" s="47"/>
      <c r="O26" s="49"/>
      <c r="P26" s="49"/>
      <c r="Q26" s="49"/>
      <c r="R26" s="48"/>
      <c r="S26" s="47"/>
      <c r="T26" s="49"/>
      <c r="U26" s="49"/>
      <c r="V26" s="49"/>
      <c r="W26" s="48"/>
      <c r="X26" s="47"/>
      <c r="Y26" s="49"/>
      <c r="Z26" s="59"/>
      <c r="AA26" s="59"/>
      <c r="AB26" s="60"/>
      <c r="AC26" s="134">
        <f t="shared" si="2"/>
        <v>0</v>
      </c>
      <c r="AD26" s="135">
        <f t="shared" si="3"/>
        <v>0</v>
      </c>
      <c r="AE26" s="136">
        <f t="shared" si="4"/>
        <v>0</v>
      </c>
      <c r="AF26" s="137">
        <f t="shared" si="5"/>
        <v>0</v>
      </c>
      <c r="AG26" s="42"/>
      <c r="AH26" s="133" t="str">
        <f t="shared" ca="1" si="6"/>
        <v/>
      </c>
    </row>
    <row r="27" spans="1:34" ht="20.100000000000001" customHeight="1">
      <c r="A27" s="128">
        <v>20</v>
      </c>
      <c r="B27" s="44" t="s">
        <v>19</v>
      </c>
      <c r="C27" s="45" t="s">
        <v>53</v>
      </c>
      <c r="D27" s="47"/>
      <c r="E27" s="49"/>
      <c r="F27" s="49"/>
      <c r="G27" s="49"/>
      <c r="H27" s="48"/>
      <c r="I27" s="47"/>
      <c r="J27" s="49"/>
      <c r="K27" s="49"/>
      <c r="L27" s="49"/>
      <c r="M27" s="48"/>
      <c r="N27" s="47"/>
      <c r="O27" s="49"/>
      <c r="P27" s="49"/>
      <c r="Q27" s="49"/>
      <c r="R27" s="48"/>
      <c r="S27" s="47"/>
      <c r="T27" s="49"/>
      <c r="U27" s="49"/>
      <c r="V27" s="49"/>
      <c r="W27" s="48"/>
      <c r="X27" s="47"/>
      <c r="Y27" s="49"/>
      <c r="Z27" s="59"/>
      <c r="AA27" s="59"/>
      <c r="AB27" s="60"/>
      <c r="AC27" s="134">
        <f t="shared" si="2"/>
        <v>0</v>
      </c>
      <c r="AD27" s="135">
        <f t="shared" si="3"/>
        <v>0</v>
      </c>
      <c r="AE27" s="136">
        <f t="shared" si="4"/>
        <v>0</v>
      </c>
      <c r="AF27" s="137">
        <f t="shared" si="5"/>
        <v>0</v>
      </c>
      <c r="AG27" s="42"/>
      <c r="AH27" s="133" t="str">
        <f t="shared" ca="1" si="6"/>
        <v/>
      </c>
    </row>
    <row r="28" spans="1:34" ht="20.100000000000001" customHeight="1">
      <c r="A28" s="128">
        <v>21</v>
      </c>
      <c r="B28" s="44" t="s">
        <v>55</v>
      </c>
      <c r="C28" s="45" t="s">
        <v>65</v>
      </c>
      <c r="D28" s="47"/>
      <c r="E28" s="49"/>
      <c r="F28" s="49"/>
      <c r="G28" s="49"/>
      <c r="H28" s="48"/>
      <c r="I28" s="47"/>
      <c r="J28" s="49"/>
      <c r="K28" s="49"/>
      <c r="L28" s="49"/>
      <c r="M28" s="48"/>
      <c r="N28" s="47"/>
      <c r="O28" s="49"/>
      <c r="P28" s="49"/>
      <c r="Q28" s="49"/>
      <c r="R28" s="48"/>
      <c r="S28" s="47"/>
      <c r="T28" s="49"/>
      <c r="U28" s="49"/>
      <c r="V28" s="49"/>
      <c r="W28" s="48"/>
      <c r="X28" s="47"/>
      <c r="Y28" s="49"/>
      <c r="Z28" s="59"/>
      <c r="AA28" s="59"/>
      <c r="AB28" s="60"/>
      <c r="AC28" s="134">
        <f t="shared" si="2"/>
        <v>0</v>
      </c>
      <c r="AD28" s="135">
        <f t="shared" si="3"/>
        <v>0</v>
      </c>
      <c r="AE28" s="136">
        <f t="shared" si="4"/>
        <v>0</v>
      </c>
      <c r="AF28" s="137">
        <f t="shared" si="5"/>
        <v>0</v>
      </c>
      <c r="AG28" s="42"/>
      <c r="AH28" s="133" t="str">
        <f t="shared" ca="1" si="6"/>
        <v/>
      </c>
    </row>
    <row r="29" spans="1:34" ht="20.100000000000001" customHeight="1">
      <c r="A29" s="128">
        <v>22</v>
      </c>
      <c r="B29" s="44" t="s">
        <v>56</v>
      </c>
      <c r="C29" s="45" t="s">
        <v>66</v>
      </c>
      <c r="D29" s="47"/>
      <c r="E29" s="49"/>
      <c r="F29" s="49"/>
      <c r="G29" s="49"/>
      <c r="H29" s="48"/>
      <c r="I29" s="47"/>
      <c r="J29" s="49"/>
      <c r="K29" s="49"/>
      <c r="L29" s="49"/>
      <c r="M29" s="48"/>
      <c r="N29" s="47"/>
      <c r="O29" s="49"/>
      <c r="P29" s="49"/>
      <c r="Q29" s="49"/>
      <c r="R29" s="48"/>
      <c r="S29" s="47"/>
      <c r="T29" s="49"/>
      <c r="U29" s="49"/>
      <c r="V29" s="49"/>
      <c r="W29" s="48"/>
      <c r="X29" s="47"/>
      <c r="Y29" s="49"/>
      <c r="Z29" s="59"/>
      <c r="AA29" s="59"/>
      <c r="AB29" s="60"/>
      <c r="AC29" s="134">
        <f t="shared" si="2"/>
        <v>0</v>
      </c>
      <c r="AD29" s="135">
        <f t="shared" si="3"/>
        <v>0</v>
      </c>
      <c r="AE29" s="136">
        <f t="shared" si="4"/>
        <v>0</v>
      </c>
      <c r="AF29" s="137">
        <f t="shared" si="5"/>
        <v>0</v>
      </c>
      <c r="AG29" s="42"/>
      <c r="AH29" s="133" t="str">
        <f t="shared" ca="1" si="6"/>
        <v/>
      </c>
    </row>
    <row r="30" spans="1:34" ht="20.100000000000001" customHeight="1">
      <c r="A30" s="128">
        <v>23</v>
      </c>
      <c r="B30" s="44" t="s">
        <v>57</v>
      </c>
      <c r="C30" s="45" t="s">
        <v>67</v>
      </c>
      <c r="D30" s="47"/>
      <c r="E30" s="49"/>
      <c r="F30" s="49"/>
      <c r="G30" s="49"/>
      <c r="H30" s="48"/>
      <c r="I30" s="47"/>
      <c r="J30" s="49"/>
      <c r="K30" s="49"/>
      <c r="L30" s="49"/>
      <c r="M30" s="48"/>
      <c r="N30" s="47"/>
      <c r="O30" s="49"/>
      <c r="P30" s="49"/>
      <c r="Q30" s="49"/>
      <c r="R30" s="48"/>
      <c r="S30" s="47"/>
      <c r="T30" s="49"/>
      <c r="U30" s="49"/>
      <c r="V30" s="49"/>
      <c r="W30" s="48"/>
      <c r="X30" s="47"/>
      <c r="Y30" s="49"/>
      <c r="Z30" s="59"/>
      <c r="AA30" s="59"/>
      <c r="AB30" s="60"/>
      <c r="AC30" s="134">
        <f t="shared" si="2"/>
        <v>0</v>
      </c>
      <c r="AD30" s="135">
        <f t="shared" si="3"/>
        <v>0</v>
      </c>
      <c r="AE30" s="136">
        <f t="shared" si="4"/>
        <v>0</v>
      </c>
      <c r="AF30" s="137">
        <f t="shared" si="5"/>
        <v>0</v>
      </c>
      <c r="AG30" s="42"/>
      <c r="AH30" s="133" t="str">
        <f t="shared" ca="1" si="6"/>
        <v/>
      </c>
    </row>
    <row r="31" spans="1:34" ht="20.100000000000001" customHeight="1">
      <c r="A31" s="128">
        <v>24</v>
      </c>
      <c r="B31" s="44" t="s">
        <v>58</v>
      </c>
      <c r="C31" s="45" t="s">
        <v>68</v>
      </c>
      <c r="D31" s="47"/>
      <c r="E31" s="49"/>
      <c r="F31" s="49"/>
      <c r="G31" s="49"/>
      <c r="H31" s="48"/>
      <c r="I31" s="47"/>
      <c r="J31" s="49"/>
      <c r="K31" s="49"/>
      <c r="L31" s="49"/>
      <c r="M31" s="48"/>
      <c r="N31" s="47"/>
      <c r="O31" s="49"/>
      <c r="P31" s="49"/>
      <c r="Q31" s="49"/>
      <c r="R31" s="48"/>
      <c r="S31" s="47"/>
      <c r="T31" s="49"/>
      <c r="U31" s="49"/>
      <c r="V31" s="49"/>
      <c r="W31" s="48"/>
      <c r="X31" s="47"/>
      <c r="Y31" s="49"/>
      <c r="Z31" s="59"/>
      <c r="AA31" s="59"/>
      <c r="AB31" s="60"/>
      <c r="AC31" s="134">
        <f t="shared" si="2"/>
        <v>0</v>
      </c>
      <c r="AD31" s="135">
        <f t="shared" si="3"/>
        <v>0</v>
      </c>
      <c r="AE31" s="136">
        <f t="shared" si="4"/>
        <v>0</v>
      </c>
      <c r="AF31" s="137">
        <f t="shared" si="5"/>
        <v>0</v>
      </c>
      <c r="AG31" s="42"/>
      <c r="AH31" s="133" t="str">
        <f t="shared" ca="1" si="6"/>
        <v/>
      </c>
    </row>
    <row r="32" spans="1:34" ht="20.100000000000001" customHeight="1">
      <c r="A32" s="128">
        <v>25</v>
      </c>
      <c r="B32" s="44" t="s">
        <v>59</v>
      </c>
      <c r="C32" s="45" t="s">
        <v>69</v>
      </c>
      <c r="D32" s="47"/>
      <c r="E32" s="49"/>
      <c r="F32" s="49"/>
      <c r="G32" s="49"/>
      <c r="H32" s="48"/>
      <c r="I32" s="47"/>
      <c r="J32" s="49"/>
      <c r="K32" s="49"/>
      <c r="L32" s="49"/>
      <c r="M32" s="48"/>
      <c r="N32" s="47"/>
      <c r="O32" s="49"/>
      <c r="P32" s="49"/>
      <c r="Q32" s="49"/>
      <c r="R32" s="48"/>
      <c r="S32" s="47"/>
      <c r="T32" s="49"/>
      <c r="U32" s="49"/>
      <c r="V32" s="49"/>
      <c r="W32" s="48"/>
      <c r="X32" s="47"/>
      <c r="Y32" s="49"/>
      <c r="Z32" s="59"/>
      <c r="AA32" s="59"/>
      <c r="AB32" s="60"/>
      <c r="AC32" s="134">
        <f t="shared" si="2"/>
        <v>0</v>
      </c>
      <c r="AD32" s="135">
        <f t="shared" si="3"/>
        <v>0</v>
      </c>
      <c r="AE32" s="136">
        <f t="shared" si="4"/>
        <v>0</v>
      </c>
      <c r="AF32" s="137">
        <f t="shared" si="5"/>
        <v>0</v>
      </c>
      <c r="AG32" s="42"/>
      <c r="AH32" s="133" t="str">
        <f t="shared" ca="1" si="6"/>
        <v/>
      </c>
    </row>
    <row r="33" spans="1:34" ht="20.100000000000001" customHeight="1">
      <c r="A33" s="128">
        <v>26</v>
      </c>
      <c r="B33" s="44" t="s">
        <v>60</v>
      </c>
      <c r="C33" s="45" t="s">
        <v>70</v>
      </c>
      <c r="D33" s="47"/>
      <c r="E33" s="49"/>
      <c r="F33" s="49"/>
      <c r="G33" s="49"/>
      <c r="H33" s="48"/>
      <c r="I33" s="47"/>
      <c r="J33" s="49"/>
      <c r="K33" s="49"/>
      <c r="L33" s="49"/>
      <c r="M33" s="48"/>
      <c r="N33" s="47"/>
      <c r="O33" s="49"/>
      <c r="P33" s="49"/>
      <c r="Q33" s="49"/>
      <c r="R33" s="48"/>
      <c r="S33" s="47"/>
      <c r="T33" s="49"/>
      <c r="U33" s="49"/>
      <c r="V33" s="49"/>
      <c r="W33" s="48"/>
      <c r="X33" s="47"/>
      <c r="Y33" s="49"/>
      <c r="Z33" s="59"/>
      <c r="AA33" s="59"/>
      <c r="AB33" s="60"/>
      <c r="AC33" s="134">
        <f t="shared" si="2"/>
        <v>0</v>
      </c>
      <c r="AD33" s="135">
        <f t="shared" si="3"/>
        <v>0</v>
      </c>
      <c r="AE33" s="136">
        <f t="shared" si="4"/>
        <v>0</v>
      </c>
      <c r="AF33" s="137">
        <f t="shared" si="5"/>
        <v>0</v>
      </c>
      <c r="AG33" s="42"/>
      <c r="AH33" s="133" t="str">
        <f t="shared" ca="1" si="6"/>
        <v/>
      </c>
    </row>
    <row r="34" spans="1:34" ht="20.100000000000001" customHeight="1">
      <c r="A34" s="128">
        <v>27</v>
      </c>
      <c r="B34" s="44" t="s">
        <v>61</v>
      </c>
      <c r="C34" s="45" t="s">
        <v>71</v>
      </c>
      <c r="D34" s="47"/>
      <c r="E34" s="49"/>
      <c r="F34" s="49"/>
      <c r="G34" s="49"/>
      <c r="H34" s="48"/>
      <c r="I34" s="47"/>
      <c r="J34" s="49"/>
      <c r="K34" s="49"/>
      <c r="L34" s="49"/>
      <c r="M34" s="48"/>
      <c r="N34" s="47"/>
      <c r="O34" s="49"/>
      <c r="P34" s="49"/>
      <c r="Q34" s="49"/>
      <c r="R34" s="48"/>
      <c r="S34" s="47"/>
      <c r="T34" s="49"/>
      <c r="U34" s="49"/>
      <c r="V34" s="49"/>
      <c r="W34" s="48"/>
      <c r="X34" s="47"/>
      <c r="Y34" s="49"/>
      <c r="Z34" s="59"/>
      <c r="AA34" s="59"/>
      <c r="AB34" s="60"/>
      <c r="AC34" s="134">
        <f t="shared" si="2"/>
        <v>0</v>
      </c>
      <c r="AD34" s="135">
        <f t="shared" si="3"/>
        <v>0</v>
      </c>
      <c r="AE34" s="136">
        <f t="shared" si="4"/>
        <v>0</v>
      </c>
      <c r="AF34" s="137">
        <f t="shared" si="5"/>
        <v>0</v>
      </c>
      <c r="AG34" s="42"/>
      <c r="AH34" s="133" t="str">
        <f t="shared" ca="1" si="6"/>
        <v/>
      </c>
    </row>
    <row r="35" spans="1:34" ht="20.100000000000001" customHeight="1">
      <c r="A35" s="128">
        <v>28</v>
      </c>
      <c r="B35" s="44" t="s">
        <v>62</v>
      </c>
      <c r="C35" s="45" t="s">
        <v>72</v>
      </c>
      <c r="D35" s="47"/>
      <c r="E35" s="49"/>
      <c r="F35" s="49"/>
      <c r="G35" s="49"/>
      <c r="H35" s="48"/>
      <c r="I35" s="47"/>
      <c r="J35" s="49"/>
      <c r="K35" s="49"/>
      <c r="L35" s="49"/>
      <c r="M35" s="48"/>
      <c r="N35" s="47"/>
      <c r="O35" s="49"/>
      <c r="P35" s="49"/>
      <c r="Q35" s="49"/>
      <c r="R35" s="48"/>
      <c r="S35" s="47"/>
      <c r="T35" s="49"/>
      <c r="U35" s="49"/>
      <c r="V35" s="49"/>
      <c r="W35" s="48"/>
      <c r="X35" s="47"/>
      <c r="Y35" s="49"/>
      <c r="Z35" s="59"/>
      <c r="AA35" s="59"/>
      <c r="AB35" s="60"/>
      <c r="AC35" s="134">
        <f t="shared" si="2"/>
        <v>0</v>
      </c>
      <c r="AD35" s="135">
        <f t="shared" si="3"/>
        <v>0</v>
      </c>
      <c r="AE35" s="136">
        <f t="shared" si="4"/>
        <v>0</v>
      </c>
      <c r="AF35" s="137">
        <f t="shared" si="5"/>
        <v>0</v>
      </c>
      <c r="AG35" s="42"/>
      <c r="AH35" s="133" t="str">
        <f t="shared" ca="1" si="6"/>
        <v/>
      </c>
    </row>
    <row r="36" spans="1:34" ht="20.100000000000001" customHeight="1">
      <c r="A36" s="128">
        <v>29</v>
      </c>
      <c r="B36" s="44" t="s">
        <v>63</v>
      </c>
      <c r="C36" s="45" t="s">
        <v>73</v>
      </c>
      <c r="D36" s="47"/>
      <c r="E36" s="49"/>
      <c r="F36" s="49"/>
      <c r="G36" s="49"/>
      <c r="H36" s="48"/>
      <c r="I36" s="47"/>
      <c r="J36" s="49"/>
      <c r="K36" s="49"/>
      <c r="L36" s="49"/>
      <c r="M36" s="48"/>
      <c r="N36" s="47"/>
      <c r="O36" s="49"/>
      <c r="P36" s="49"/>
      <c r="Q36" s="49"/>
      <c r="R36" s="48"/>
      <c r="S36" s="47"/>
      <c r="T36" s="49"/>
      <c r="U36" s="49"/>
      <c r="V36" s="49"/>
      <c r="W36" s="48"/>
      <c r="X36" s="47"/>
      <c r="Y36" s="49"/>
      <c r="Z36" s="59"/>
      <c r="AA36" s="59"/>
      <c r="AB36" s="60"/>
      <c r="AC36" s="134">
        <f t="shared" si="2"/>
        <v>0</v>
      </c>
      <c r="AD36" s="135">
        <f t="shared" si="3"/>
        <v>0</v>
      </c>
      <c r="AE36" s="136">
        <f t="shared" si="4"/>
        <v>0</v>
      </c>
      <c r="AF36" s="137">
        <f t="shared" si="5"/>
        <v>0</v>
      </c>
      <c r="AG36" s="42"/>
      <c r="AH36" s="133" t="str">
        <f t="shared" ca="1" si="6"/>
        <v/>
      </c>
    </row>
    <row r="37" spans="1:34" ht="20.100000000000001" customHeight="1">
      <c r="A37" s="128">
        <v>30</v>
      </c>
      <c r="B37" s="44" t="s">
        <v>64</v>
      </c>
      <c r="C37" s="45" t="s">
        <v>74</v>
      </c>
      <c r="D37" s="47"/>
      <c r="E37" s="49"/>
      <c r="F37" s="49"/>
      <c r="G37" s="49"/>
      <c r="H37" s="48"/>
      <c r="I37" s="47"/>
      <c r="J37" s="49"/>
      <c r="K37" s="49"/>
      <c r="L37" s="49"/>
      <c r="M37" s="48"/>
      <c r="N37" s="47"/>
      <c r="O37" s="49"/>
      <c r="P37" s="49"/>
      <c r="Q37" s="49"/>
      <c r="R37" s="48"/>
      <c r="S37" s="47"/>
      <c r="T37" s="49"/>
      <c r="U37" s="49"/>
      <c r="V37" s="49"/>
      <c r="W37" s="48"/>
      <c r="X37" s="47"/>
      <c r="Y37" s="49"/>
      <c r="Z37" s="59"/>
      <c r="AA37" s="59"/>
      <c r="AB37" s="60"/>
      <c r="AC37" s="134">
        <f t="shared" si="2"/>
        <v>0</v>
      </c>
      <c r="AD37" s="135">
        <f t="shared" si="3"/>
        <v>0</v>
      </c>
      <c r="AE37" s="136">
        <f t="shared" si="4"/>
        <v>0</v>
      </c>
      <c r="AF37" s="137">
        <f t="shared" si="5"/>
        <v>0</v>
      </c>
      <c r="AG37" s="42"/>
      <c r="AH37" s="133" t="str">
        <f t="shared" ca="1" si="6"/>
        <v/>
      </c>
    </row>
    <row r="38" spans="1:34" ht="20.100000000000001" customHeight="1">
      <c r="A38" s="128">
        <v>31</v>
      </c>
      <c r="B38" s="44" t="s">
        <v>75</v>
      </c>
      <c r="C38" s="45" t="s">
        <v>80</v>
      </c>
      <c r="D38" s="47"/>
      <c r="E38" s="49"/>
      <c r="F38" s="49"/>
      <c r="G38" s="49"/>
      <c r="H38" s="48"/>
      <c r="I38" s="47"/>
      <c r="J38" s="49"/>
      <c r="K38" s="49"/>
      <c r="L38" s="49"/>
      <c r="M38" s="48"/>
      <c r="N38" s="47"/>
      <c r="O38" s="49"/>
      <c r="P38" s="49"/>
      <c r="Q38" s="49"/>
      <c r="R38" s="48"/>
      <c r="S38" s="47"/>
      <c r="T38" s="49"/>
      <c r="U38" s="49"/>
      <c r="V38" s="49"/>
      <c r="W38" s="48"/>
      <c r="X38" s="47"/>
      <c r="Y38" s="49"/>
      <c r="Z38" s="59"/>
      <c r="AA38" s="59"/>
      <c r="AB38" s="60"/>
      <c r="AC38" s="134">
        <f t="shared" si="2"/>
        <v>0</v>
      </c>
      <c r="AD38" s="135">
        <f t="shared" si="3"/>
        <v>0</v>
      </c>
      <c r="AE38" s="136">
        <f t="shared" si="4"/>
        <v>0</v>
      </c>
      <c r="AF38" s="137">
        <f t="shared" si="5"/>
        <v>0</v>
      </c>
      <c r="AG38" s="42"/>
      <c r="AH38" s="133" t="str">
        <f t="shared" ca="1" si="6"/>
        <v/>
      </c>
    </row>
    <row r="39" spans="1:34" ht="20.100000000000001" customHeight="1">
      <c r="A39" s="128">
        <v>32</v>
      </c>
      <c r="B39" s="44" t="s">
        <v>76</v>
      </c>
      <c r="C39" s="45" t="s">
        <v>81</v>
      </c>
      <c r="D39" s="47"/>
      <c r="E39" s="49"/>
      <c r="F39" s="49"/>
      <c r="G39" s="49"/>
      <c r="H39" s="48"/>
      <c r="I39" s="47"/>
      <c r="J39" s="49"/>
      <c r="K39" s="49"/>
      <c r="L39" s="49"/>
      <c r="M39" s="48"/>
      <c r="N39" s="47"/>
      <c r="O39" s="49"/>
      <c r="P39" s="49"/>
      <c r="Q39" s="49"/>
      <c r="R39" s="48"/>
      <c r="S39" s="47"/>
      <c r="T39" s="49"/>
      <c r="U39" s="49"/>
      <c r="V39" s="49"/>
      <c r="W39" s="48"/>
      <c r="X39" s="47"/>
      <c r="Y39" s="49"/>
      <c r="Z39" s="59"/>
      <c r="AA39" s="59"/>
      <c r="AB39" s="60"/>
      <c r="AC39" s="134">
        <f t="shared" si="2"/>
        <v>0</v>
      </c>
      <c r="AD39" s="135">
        <f t="shared" si="3"/>
        <v>0</v>
      </c>
      <c r="AE39" s="136">
        <f t="shared" si="4"/>
        <v>0</v>
      </c>
      <c r="AF39" s="137">
        <f t="shared" si="5"/>
        <v>0</v>
      </c>
      <c r="AG39" s="42"/>
      <c r="AH39" s="133" t="str">
        <f t="shared" ca="1" si="6"/>
        <v/>
      </c>
    </row>
    <row r="40" spans="1:34" ht="20.100000000000001" customHeight="1">
      <c r="A40" s="128">
        <v>33</v>
      </c>
      <c r="B40" s="44" t="s">
        <v>77</v>
      </c>
      <c r="C40" s="45" t="s">
        <v>82</v>
      </c>
      <c r="D40" s="47"/>
      <c r="E40" s="49"/>
      <c r="F40" s="49"/>
      <c r="G40" s="49"/>
      <c r="H40" s="48"/>
      <c r="I40" s="47"/>
      <c r="J40" s="49"/>
      <c r="K40" s="49"/>
      <c r="L40" s="49"/>
      <c r="M40" s="48"/>
      <c r="N40" s="47"/>
      <c r="O40" s="49"/>
      <c r="P40" s="49"/>
      <c r="Q40" s="49"/>
      <c r="R40" s="48"/>
      <c r="S40" s="47"/>
      <c r="T40" s="49"/>
      <c r="U40" s="49"/>
      <c r="V40" s="49"/>
      <c r="W40" s="48"/>
      <c r="X40" s="47"/>
      <c r="Y40" s="49"/>
      <c r="Z40" s="59"/>
      <c r="AA40" s="59"/>
      <c r="AB40" s="60"/>
      <c r="AC40" s="134">
        <f t="shared" si="2"/>
        <v>0</v>
      </c>
      <c r="AD40" s="135">
        <f t="shared" si="3"/>
        <v>0</v>
      </c>
      <c r="AE40" s="136">
        <f t="shared" si="4"/>
        <v>0</v>
      </c>
      <c r="AF40" s="137">
        <f t="shared" si="5"/>
        <v>0</v>
      </c>
      <c r="AG40" s="42"/>
      <c r="AH40" s="133" t="str">
        <f t="shared" ca="1" si="6"/>
        <v/>
      </c>
    </row>
    <row r="41" spans="1:34" ht="20.100000000000001" customHeight="1">
      <c r="A41" s="128">
        <v>34</v>
      </c>
      <c r="B41" s="44" t="s">
        <v>78</v>
      </c>
      <c r="C41" s="45" t="s">
        <v>83</v>
      </c>
      <c r="D41" s="47"/>
      <c r="E41" s="49"/>
      <c r="F41" s="49"/>
      <c r="G41" s="49"/>
      <c r="H41" s="48"/>
      <c r="I41" s="47"/>
      <c r="J41" s="49"/>
      <c r="K41" s="49"/>
      <c r="L41" s="49"/>
      <c r="M41" s="48"/>
      <c r="N41" s="47"/>
      <c r="O41" s="49"/>
      <c r="P41" s="49"/>
      <c r="Q41" s="49"/>
      <c r="R41" s="48"/>
      <c r="S41" s="47"/>
      <c r="T41" s="49"/>
      <c r="U41" s="49"/>
      <c r="V41" s="49"/>
      <c r="W41" s="48"/>
      <c r="X41" s="47"/>
      <c r="Y41" s="49"/>
      <c r="Z41" s="59"/>
      <c r="AA41" s="59"/>
      <c r="AB41" s="60"/>
      <c r="AC41" s="134">
        <f t="shared" si="2"/>
        <v>0</v>
      </c>
      <c r="AD41" s="135">
        <f t="shared" si="3"/>
        <v>0</v>
      </c>
      <c r="AE41" s="136">
        <f t="shared" si="4"/>
        <v>0</v>
      </c>
      <c r="AF41" s="137">
        <f t="shared" si="5"/>
        <v>0</v>
      </c>
      <c r="AG41" s="42"/>
      <c r="AH41" s="133" t="str">
        <f t="shared" ca="1" si="6"/>
        <v/>
      </c>
    </row>
    <row r="42" spans="1:34" ht="20.100000000000001" customHeight="1" thickBot="1">
      <c r="A42" s="128">
        <v>35</v>
      </c>
      <c r="B42" s="44" t="s">
        <v>79</v>
      </c>
      <c r="C42" s="45" t="s">
        <v>84</v>
      </c>
      <c r="D42" s="50"/>
      <c r="E42" s="52"/>
      <c r="F42" s="52"/>
      <c r="G42" s="52"/>
      <c r="H42" s="51"/>
      <c r="I42" s="50"/>
      <c r="J42" s="52"/>
      <c r="K42" s="52"/>
      <c r="L42" s="52"/>
      <c r="M42" s="51"/>
      <c r="N42" s="50"/>
      <c r="O42" s="52"/>
      <c r="P42" s="52"/>
      <c r="Q42" s="52"/>
      <c r="R42" s="51"/>
      <c r="S42" s="50"/>
      <c r="T42" s="52"/>
      <c r="U42" s="52"/>
      <c r="V42" s="52"/>
      <c r="W42" s="51"/>
      <c r="X42" s="50"/>
      <c r="Y42" s="52"/>
      <c r="Z42" s="61"/>
      <c r="AA42" s="61"/>
      <c r="AB42" s="62"/>
      <c r="AC42" s="138">
        <f t="shared" si="2"/>
        <v>0</v>
      </c>
      <c r="AD42" s="139">
        <f t="shared" si="3"/>
        <v>0</v>
      </c>
      <c r="AE42" s="140">
        <f t="shared" si="4"/>
        <v>0</v>
      </c>
      <c r="AF42" s="141">
        <f t="shared" si="5"/>
        <v>0</v>
      </c>
      <c r="AG42" s="43"/>
      <c r="AH42" s="142" t="str">
        <f t="shared" ca="1" si="6"/>
        <v/>
      </c>
    </row>
    <row r="43" spans="1:34" ht="20.100000000000001" customHeight="1">
      <c r="B43" s="190" t="s">
        <v>9</v>
      </c>
      <c r="C43" s="191"/>
      <c r="D43" s="143">
        <f t="shared" ref="D43:AB43" si="7">COUNTIF(D8:D42,"X")</f>
        <v>0</v>
      </c>
      <c r="E43" s="144">
        <f t="shared" si="7"/>
        <v>0</v>
      </c>
      <c r="F43" s="144">
        <f t="shared" si="7"/>
        <v>0</v>
      </c>
      <c r="G43" s="144">
        <f t="shared" si="7"/>
        <v>0</v>
      </c>
      <c r="H43" s="145">
        <f t="shared" si="7"/>
        <v>0</v>
      </c>
      <c r="I43" s="143">
        <f t="shared" si="7"/>
        <v>0</v>
      </c>
      <c r="J43" s="144">
        <f t="shared" si="7"/>
        <v>0</v>
      </c>
      <c r="K43" s="144">
        <f t="shared" si="7"/>
        <v>0</v>
      </c>
      <c r="L43" s="144">
        <f t="shared" si="7"/>
        <v>0</v>
      </c>
      <c r="M43" s="145">
        <f t="shared" si="7"/>
        <v>0</v>
      </c>
      <c r="N43" s="143">
        <f t="shared" si="7"/>
        <v>0</v>
      </c>
      <c r="O43" s="144">
        <f t="shared" si="7"/>
        <v>0</v>
      </c>
      <c r="P43" s="144">
        <f t="shared" si="7"/>
        <v>0</v>
      </c>
      <c r="Q43" s="144">
        <f t="shared" si="7"/>
        <v>0</v>
      </c>
      <c r="R43" s="145">
        <f t="shared" si="7"/>
        <v>0</v>
      </c>
      <c r="S43" s="143">
        <f t="shared" si="7"/>
        <v>0</v>
      </c>
      <c r="T43" s="144">
        <f t="shared" si="7"/>
        <v>0</v>
      </c>
      <c r="U43" s="144">
        <f t="shared" si="7"/>
        <v>0</v>
      </c>
      <c r="V43" s="144">
        <f t="shared" si="7"/>
        <v>0</v>
      </c>
      <c r="W43" s="145">
        <f t="shared" si="7"/>
        <v>0</v>
      </c>
      <c r="X43" s="143">
        <f t="shared" si="7"/>
        <v>0</v>
      </c>
      <c r="Y43" s="144">
        <f t="shared" si="7"/>
        <v>0</v>
      </c>
      <c r="Z43" s="144">
        <f t="shared" si="7"/>
        <v>0</v>
      </c>
      <c r="AA43" s="144">
        <f t="shared" si="7"/>
        <v>0</v>
      </c>
      <c r="AB43" s="145">
        <f t="shared" si="7"/>
        <v>0</v>
      </c>
      <c r="AC43" s="172"/>
      <c r="AD43" s="173"/>
      <c r="AE43" s="173"/>
      <c r="AF43" s="173"/>
      <c r="AG43" s="174"/>
      <c r="AH43" s="175"/>
    </row>
    <row r="44" spans="1:34" ht="20.100000000000001" customHeight="1">
      <c r="B44" s="180" t="s">
        <v>4</v>
      </c>
      <c r="C44" s="181"/>
      <c r="D44" s="146">
        <f t="shared" ref="D44:AB44" si="8">COUNTIF(D8:D42,"e")</f>
        <v>0</v>
      </c>
      <c r="E44" s="147">
        <f t="shared" si="8"/>
        <v>0</v>
      </c>
      <c r="F44" s="147">
        <f t="shared" si="8"/>
        <v>0</v>
      </c>
      <c r="G44" s="147">
        <f t="shared" si="8"/>
        <v>0</v>
      </c>
      <c r="H44" s="148">
        <f t="shared" si="8"/>
        <v>0</v>
      </c>
      <c r="I44" s="146">
        <f t="shared" si="8"/>
        <v>0</v>
      </c>
      <c r="J44" s="147">
        <f t="shared" si="8"/>
        <v>0</v>
      </c>
      <c r="K44" s="147">
        <f t="shared" si="8"/>
        <v>0</v>
      </c>
      <c r="L44" s="147">
        <f t="shared" si="8"/>
        <v>0</v>
      </c>
      <c r="M44" s="148">
        <f t="shared" si="8"/>
        <v>0</v>
      </c>
      <c r="N44" s="146">
        <f t="shared" si="8"/>
        <v>0</v>
      </c>
      <c r="O44" s="147">
        <f t="shared" si="8"/>
        <v>0</v>
      </c>
      <c r="P44" s="147">
        <f t="shared" si="8"/>
        <v>0</v>
      </c>
      <c r="Q44" s="147">
        <f t="shared" si="8"/>
        <v>0</v>
      </c>
      <c r="R44" s="148">
        <f t="shared" si="8"/>
        <v>0</v>
      </c>
      <c r="S44" s="146">
        <f t="shared" si="8"/>
        <v>0</v>
      </c>
      <c r="T44" s="147">
        <f t="shared" si="8"/>
        <v>0</v>
      </c>
      <c r="U44" s="147">
        <f t="shared" si="8"/>
        <v>0</v>
      </c>
      <c r="V44" s="147">
        <f t="shared" si="8"/>
        <v>0</v>
      </c>
      <c r="W44" s="148">
        <f t="shared" si="8"/>
        <v>0</v>
      </c>
      <c r="X44" s="146">
        <f t="shared" si="8"/>
        <v>0</v>
      </c>
      <c r="Y44" s="147">
        <f t="shared" si="8"/>
        <v>0</v>
      </c>
      <c r="Z44" s="147">
        <f t="shared" si="8"/>
        <v>0</v>
      </c>
      <c r="AA44" s="147">
        <f t="shared" si="8"/>
        <v>0</v>
      </c>
      <c r="AB44" s="148">
        <f t="shared" si="8"/>
        <v>0</v>
      </c>
      <c r="AC44" s="176"/>
      <c r="AD44" s="174"/>
      <c r="AE44" s="174"/>
      <c r="AF44" s="174"/>
      <c r="AG44" s="174"/>
      <c r="AH44" s="175"/>
    </row>
    <row r="45" spans="1:34" ht="20.100000000000001" customHeight="1">
      <c r="B45" s="182" t="s">
        <v>10</v>
      </c>
      <c r="C45" s="183"/>
      <c r="D45" s="149">
        <f t="shared" ref="D45:AB45" si="9">COUNTIF(D8:D42,"k")</f>
        <v>0</v>
      </c>
      <c r="E45" s="150">
        <f t="shared" si="9"/>
        <v>0</v>
      </c>
      <c r="F45" s="150">
        <f t="shared" si="9"/>
        <v>0</v>
      </c>
      <c r="G45" s="150">
        <f t="shared" si="9"/>
        <v>0</v>
      </c>
      <c r="H45" s="151">
        <f t="shared" si="9"/>
        <v>0</v>
      </c>
      <c r="I45" s="149">
        <f t="shared" si="9"/>
        <v>0</v>
      </c>
      <c r="J45" s="150">
        <f t="shared" si="9"/>
        <v>0</v>
      </c>
      <c r="K45" s="150">
        <f t="shared" si="9"/>
        <v>0</v>
      </c>
      <c r="L45" s="150">
        <f t="shared" si="9"/>
        <v>0</v>
      </c>
      <c r="M45" s="151">
        <f t="shared" si="9"/>
        <v>0</v>
      </c>
      <c r="N45" s="149">
        <f t="shared" si="9"/>
        <v>0</v>
      </c>
      <c r="O45" s="150">
        <f t="shared" si="9"/>
        <v>0</v>
      </c>
      <c r="P45" s="150">
        <f t="shared" si="9"/>
        <v>0</v>
      </c>
      <c r="Q45" s="150">
        <f t="shared" si="9"/>
        <v>0</v>
      </c>
      <c r="R45" s="151">
        <f t="shared" si="9"/>
        <v>0</v>
      </c>
      <c r="S45" s="149">
        <f t="shared" si="9"/>
        <v>0</v>
      </c>
      <c r="T45" s="150">
        <f t="shared" si="9"/>
        <v>0</v>
      </c>
      <c r="U45" s="150">
        <f t="shared" si="9"/>
        <v>0</v>
      </c>
      <c r="V45" s="150">
        <f t="shared" si="9"/>
        <v>0</v>
      </c>
      <c r="W45" s="151">
        <f t="shared" si="9"/>
        <v>0</v>
      </c>
      <c r="X45" s="149">
        <f t="shared" si="9"/>
        <v>0</v>
      </c>
      <c r="Y45" s="150">
        <f t="shared" si="9"/>
        <v>0</v>
      </c>
      <c r="Z45" s="150">
        <f t="shared" si="9"/>
        <v>0</v>
      </c>
      <c r="AA45" s="150">
        <f t="shared" si="9"/>
        <v>0</v>
      </c>
      <c r="AB45" s="151">
        <f t="shared" si="9"/>
        <v>0</v>
      </c>
      <c r="AC45" s="176"/>
      <c r="AD45" s="174"/>
      <c r="AE45" s="174"/>
      <c r="AF45" s="174"/>
      <c r="AG45" s="174"/>
      <c r="AH45" s="175"/>
    </row>
    <row r="46" spans="1:34" ht="20.100000000000001" customHeight="1" thickBot="1">
      <c r="B46" s="184" t="s">
        <v>5</v>
      </c>
      <c r="C46" s="185"/>
      <c r="D46" s="152">
        <f t="shared" ref="D46:AB46" si="10">COUNTIF(D8:D42,"u")</f>
        <v>0</v>
      </c>
      <c r="E46" s="153">
        <f t="shared" si="10"/>
        <v>0</v>
      </c>
      <c r="F46" s="153">
        <f t="shared" si="10"/>
        <v>0</v>
      </c>
      <c r="G46" s="153">
        <f t="shared" si="10"/>
        <v>0</v>
      </c>
      <c r="H46" s="154">
        <f t="shared" si="10"/>
        <v>0</v>
      </c>
      <c r="I46" s="152">
        <f t="shared" si="10"/>
        <v>0</v>
      </c>
      <c r="J46" s="153">
        <f t="shared" si="10"/>
        <v>0</v>
      </c>
      <c r="K46" s="153">
        <f t="shared" si="10"/>
        <v>0</v>
      </c>
      <c r="L46" s="153">
        <f t="shared" si="10"/>
        <v>0</v>
      </c>
      <c r="M46" s="154">
        <f t="shared" si="10"/>
        <v>0</v>
      </c>
      <c r="N46" s="152">
        <f t="shared" si="10"/>
        <v>0</v>
      </c>
      <c r="O46" s="153">
        <f t="shared" si="10"/>
        <v>0</v>
      </c>
      <c r="P46" s="153">
        <f t="shared" si="10"/>
        <v>0</v>
      </c>
      <c r="Q46" s="153">
        <f t="shared" si="10"/>
        <v>0</v>
      </c>
      <c r="R46" s="154">
        <f t="shared" si="10"/>
        <v>0</v>
      </c>
      <c r="S46" s="152">
        <f t="shared" si="10"/>
        <v>0</v>
      </c>
      <c r="T46" s="153">
        <f t="shared" si="10"/>
        <v>0</v>
      </c>
      <c r="U46" s="153">
        <f t="shared" si="10"/>
        <v>0</v>
      </c>
      <c r="V46" s="153">
        <f t="shared" si="10"/>
        <v>0</v>
      </c>
      <c r="W46" s="154">
        <f t="shared" si="10"/>
        <v>0</v>
      </c>
      <c r="X46" s="152">
        <f t="shared" si="10"/>
        <v>0</v>
      </c>
      <c r="Y46" s="153">
        <f t="shared" si="10"/>
        <v>0</v>
      </c>
      <c r="Z46" s="153">
        <f t="shared" si="10"/>
        <v>0</v>
      </c>
      <c r="AA46" s="153">
        <f t="shared" si="10"/>
        <v>0</v>
      </c>
      <c r="AB46" s="154">
        <f t="shared" si="10"/>
        <v>0</v>
      </c>
      <c r="AC46" s="177"/>
      <c r="AD46" s="178"/>
      <c r="AE46" s="178"/>
      <c r="AF46" s="178"/>
      <c r="AG46" s="178"/>
      <c r="AH46" s="179"/>
    </row>
  </sheetData>
  <sheetProtection algorithmName="SHA-512" hashValue="FiA1V4dBQEAAWECALpG53SwQber0XwkRkJCdWLPzcLWk79Z0v5Vn6C8oDcT7zmA/1qaDdc6LqlbCSKjHD/Z7Kw==" saltValue="vbJOMbjxPKx5rqgIo9uXMQ==" spinCount="100000" sheet="1" objects="1" scenarios="1"/>
  <mergeCells count="21">
    <mergeCell ref="AC43:AH46"/>
    <mergeCell ref="B44:C44"/>
    <mergeCell ref="B45:C45"/>
    <mergeCell ref="B46:C46"/>
    <mergeCell ref="D5:H5"/>
    <mergeCell ref="I5:M5"/>
    <mergeCell ref="N5:R5"/>
    <mergeCell ref="S5:W5"/>
    <mergeCell ref="X5:AB5"/>
    <mergeCell ref="B43:C43"/>
    <mergeCell ref="AC4:AC7"/>
    <mergeCell ref="AD4:AD7"/>
    <mergeCell ref="AE4:AE7"/>
    <mergeCell ref="AF4:AF7"/>
    <mergeCell ref="AG4:AG7"/>
    <mergeCell ref="B5:C5"/>
    <mergeCell ref="AC1:AH1"/>
    <mergeCell ref="D1:AB1"/>
    <mergeCell ref="AH4:AH7"/>
    <mergeCell ref="AD3:AH3"/>
    <mergeCell ref="B3:C3"/>
  </mergeCells>
  <phoneticPr fontId="18" type="noConversion"/>
  <conditionalFormatting sqref="B8:C42 AG8:AH42">
    <cfRule type="expression" dxfId="28" priority="67">
      <formula>IF($AG8="",0,AND(DAY(TODAY())=DAY($AG8),MONTH(TODAY())=MONTH($AG8)))</formula>
    </cfRule>
    <cfRule type="expression" dxfId="27" priority="87">
      <formula>IF($AG8="",0,MONTH($AG8)=MONTH($AC$1))</formula>
    </cfRule>
  </conditionalFormatting>
  <conditionalFormatting sqref="B8:AB42 AG8:AH42">
    <cfRule type="expression" dxfId="26" priority="133">
      <formula>MOD(ROW(),2)=0</formula>
    </cfRule>
  </conditionalFormatting>
  <conditionalFormatting sqref="D6:AB7">
    <cfRule type="expression" dxfId="25" priority="112">
      <formula>D$3:AB$3="x"</formula>
    </cfRule>
  </conditionalFormatting>
  <conditionalFormatting sqref="D8:AB42">
    <cfRule type="cellIs" dxfId="23" priority="108" operator="equal">
      <formula>"k"</formula>
    </cfRule>
    <cfRule type="cellIs" dxfId="22" priority="109" operator="equal">
      <formula>"u"</formula>
    </cfRule>
    <cfRule type="cellIs" dxfId="21" priority="110" operator="equal">
      <formula>"e"</formula>
    </cfRule>
    <cfRule type="cellIs" dxfId="20" priority="111" operator="equal">
      <formula>"x"</formula>
    </cfRule>
  </conditionalFormatting>
  <pageMargins left="0.61" right="0.17" top="0.63" bottom="0.27" header="0.23" footer="0.17"/>
  <pageSetup paperSize="9" scale="54"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BDD42FF0-C470-4897-8B3E-10A236D33FF0}">
            <xm:f>MATCH(D$7,Feiertage!$B:$B,0)&gt;0</xm:f>
            <x14:dxf>
              <font>
                <b/>
                <i val="0"/>
              </font>
              <fill>
                <patternFill patternType="lightDown">
                  <fgColor theme="0"/>
                  <bgColor rgb="FFFFB7B7"/>
                </patternFill>
              </fill>
            </x14:dxf>
          </x14:cfRule>
          <xm:sqref>D6:AB42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6947E-8B51-4BDB-A759-BA59E50AA26E}">
  <sheetPr>
    <pageSetUpPr fitToPage="1"/>
  </sheetPr>
  <dimension ref="A1:AJ46"/>
  <sheetViews>
    <sheetView showGridLines="0" zoomScale="90" zoomScaleNormal="90" workbookViewId="0">
      <pane xSplit="1" ySplit="7" topLeftCell="B8" activePane="bottomRight" state="frozen"/>
      <selection activeCell="AJ9" sqref="AJ9"/>
      <selection pane="topRight" activeCell="AJ9" sqref="AJ9"/>
      <selection pane="bottomLeft" activeCell="AJ9" sqref="AJ9"/>
      <selection pane="bottomRight" activeCell="L18" sqref="L18"/>
    </sheetView>
  </sheetViews>
  <sheetFormatPr baseColWidth="10" defaultColWidth="11.42578125" defaultRowHeight="14.25"/>
  <cols>
    <col min="1" max="1" width="4.28515625" style="1" bestFit="1" customWidth="1"/>
    <col min="2" max="3" width="15.7109375" style="1" customWidth="1"/>
    <col min="4" max="23" width="5.28515625" style="1" customWidth="1"/>
    <col min="24" max="28" width="5.28515625" style="1" hidden="1" customWidth="1"/>
    <col min="29" max="32" width="6.7109375" style="1" customWidth="1"/>
    <col min="33" max="33" width="12.140625" style="1" bestFit="1" customWidth="1"/>
    <col min="34" max="34" width="5.5703125" style="1" customWidth="1"/>
    <col min="35" max="36" width="14.28515625" style="1" bestFit="1" customWidth="1"/>
    <col min="37" max="16384" width="11.42578125" style="1"/>
  </cols>
  <sheetData>
    <row r="1" spans="1:36" ht="42.75" customHeight="1">
      <c r="A1" s="7"/>
      <c r="B1" s="41"/>
      <c r="C1" s="41"/>
      <c r="D1" s="226" t="s">
        <v>12</v>
      </c>
      <c r="E1" s="226"/>
      <c r="F1" s="226"/>
      <c r="G1" s="226"/>
      <c r="H1" s="226"/>
      <c r="I1" s="226"/>
      <c r="J1" s="226"/>
      <c r="K1" s="226"/>
      <c r="L1" s="226"/>
      <c r="M1" s="226"/>
      <c r="N1" s="226"/>
      <c r="O1" s="226"/>
      <c r="P1" s="226"/>
      <c r="Q1" s="226"/>
      <c r="R1" s="226"/>
      <c r="S1" s="226"/>
      <c r="T1" s="226"/>
      <c r="U1" s="226"/>
      <c r="V1" s="226"/>
      <c r="W1" s="226"/>
      <c r="X1" s="226"/>
      <c r="Y1" s="226"/>
      <c r="Z1" s="226"/>
      <c r="AA1" s="226"/>
      <c r="AB1" s="226"/>
      <c r="AC1" s="227">
        <f>DATE(Feiertage!$N$1,2,1)</f>
        <v>46054</v>
      </c>
      <c r="AD1" s="227"/>
      <c r="AE1" s="227"/>
      <c r="AF1" s="227"/>
      <c r="AG1" s="227"/>
      <c r="AH1" s="227"/>
      <c r="AI1" s="6"/>
      <c r="AJ1" s="6"/>
    </row>
    <row r="2" spans="1:36" ht="14.25" customHeight="1" thickBot="1">
      <c r="B2" s="6"/>
    </row>
    <row r="3" spans="1:36" ht="25.5" customHeight="1" thickBot="1">
      <c r="B3" s="228" t="s">
        <v>14</v>
      </c>
      <c r="C3" s="228"/>
      <c r="D3" s="53"/>
      <c r="E3" s="54"/>
      <c r="F3" s="54"/>
      <c r="G3" s="54"/>
      <c r="H3" s="64"/>
      <c r="I3" s="53"/>
      <c r="J3" s="54"/>
      <c r="K3" s="54"/>
      <c r="L3" s="54"/>
      <c r="M3" s="54"/>
      <c r="N3" s="54"/>
      <c r="O3" s="54"/>
      <c r="P3" s="54"/>
      <c r="Q3" s="54"/>
      <c r="R3" s="54"/>
      <c r="S3" s="54"/>
      <c r="T3" s="54"/>
      <c r="U3" s="54"/>
      <c r="V3" s="54"/>
      <c r="W3" s="54"/>
      <c r="X3" s="54"/>
      <c r="Y3" s="54"/>
      <c r="Z3" s="54"/>
      <c r="AA3" s="54"/>
      <c r="AB3" s="63"/>
      <c r="AC3" s="38">
        <f>COUNTIF(D3:AB3,"X")</f>
        <v>0</v>
      </c>
      <c r="AD3" s="229" t="s">
        <v>15</v>
      </c>
      <c r="AE3" s="229"/>
      <c r="AF3" s="229"/>
      <c r="AG3" s="229"/>
      <c r="AH3" s="230"/>
    </row>
    <row r="4" spans="1:36" ht="11.25" customHeight="1" thickBot="1">
      <c r="D4" s="28"/>
      <c r="AB4" s="28"/>
      <c r="AC4" s="231" t="s">
        <v>6</v>
      </c>
      <c r="AD4" s="234" t="s">
        <v>7</v>
      </c>
      <c r="AE4" s="237" t="s">
        <v>8</v>
      </c>
      <c r="AF4" s="240" t="s">
        <v>3</v>
      </c>
      <c r="AG4" s="243" t="s">
        <v>11</v>
      </c>
      <c r="AH4" s="246" t="s">
        <v>13</v>
      </c>
    </row>
    <row r="5" spans="1:36" ht="27" customHeight="1" thickBot="1">
      <c r="B5" s="228" t="s">
        <v>2</v>
      </c>
      <c r="C5" s="249"/>
      <c r="D5" s="259">
        <v>6</v>
      </c>
      <c r="E5" s="224"/>
      <c r="F5" s="224"/>
      <c r="G5" s="224"/>
      <c r="H5" s="250"/>
      <c r="I5" s="223">
        <f>D5+1</f>
        <v>7</v>
      </c>
      <c r="J5" s="224"/>
      <c r="K5" s="224"/>
      <c r="L5" s="224"/>
      <c r="M5" s="250"/>
      <c r="N5" s="223">
        <f>I5+1</f>
        <v>8</v>
      </c>
      <c r="O5" s="224"/>
      <c r="P5" s="224"/>
      <c r="Q5" s="224"/>
      <c r="R5" s="250"/>
      <c r="S5" s="223">
        <f>N5+1</f>
        <v>9</v>
      </c>
      <c r="T5" s="224"/>
      <c r="U5" s="224"/>
      <c r="V5" s="224"/>
      <c r="W5" s="250"/>
      <c r="X5" s="223">
        <f>S5+1</f>
        <v>10</v>
      </c>
      <c r="Y5" s="224"/>
      <c r="Z5" s="224"/>
      <c r="AA5" s="224"/>
      <c r="AB5" s="225"/>
      <c r="AC5" s="232"/>
      <c r="AD5" s="235"/>
      <c r="AE5" s="238"/>
      <c r="AF5" s="241"/>
      <c r="AG5" s="244"/>
      <c r="AH5" s="247"/>
    </row>
    <row r="6" spans="1:36" ht="30" customHeight="1" thickBot="1">
      <c r="B6" s="3"/>
      <c r="C6" s="3"/>
      <c r="D6" s="11">
        <f>D7</f>
        <v>46055</v>
      </c>
      <c r="E6" s="12">
        <f>E7</f>
        <v>46056</v>
      </c>
      <c r="F6" s="55">
        <f t="shared" ref="F6:AB6" si="0">F7</f>
        <v>46057</v>
      </c>
      <c r="G6" s="111">
        <f t="shared" si="0"/>
        <v>46058</v>
      </c>
      <c r="H6" s="13">
        <f t="shared" si="0"/>
        <v>46059</v>
      </c>
      <c r="I6" s="11">
        <f>I7</f>
        <v>46062</v>
      </c>
      <c r="J6" s="12">
        <f t="shared" si="0"/>
        <v>46063</v>
      </c>
      <c r="K6" s="12">
        <f t="shared" si="0"/>
        <v>46064</v>
      </c>
      <c r="L6" s="12">
        <f t="shared" si="0"/>
        <v>46065</v>
      </c>
      <c r="M6" s="13">
        <f t="shared" si="0"/>
        <v>46066</v>
      </c>
      <c r="N6" s="11">
        <f t="shared" si="0"/>
        <v>46069</v>
      </c>
      <c r="O6" s="12">
        <f t="shared" si="0"/>
        <v>46070</v>
      </c>
      <c r="P6" s="12">
        <f t="shared" si="0"/>
        <v>46071</v>
      </c>
      <c r="Q6" s="12">
        <f t="shared" si="0"/>
        <v>46072</v>
      </c>
      <c r="R6" s="13">
        <f t="shared" si="0"/>
        <v>46073</v>
      </c>
      <c r="S6" s="11">
        <f t="shared" si="0"/>
        <v>46076</v>
      </c>
      <c r="T6" s="12">
        <f t="shared" si="0"/>
        <v>46077</v>
      </c>
      <c r="U6" s="12">
        <f t="shared" si="0"/>
        <v>46078</v>
      </c>
      <c r="V6" s="12">
        <f t="shared" si="0"/>
        <v>46079</v>
      </c>
      <c r="W6" s="13">
        <f t="shared" si="0"/>
        <v>46080</v>
      </c>
      <c r="X6" s="11">
        <f t="shared" si="0"/>
        <v>46083</v>
      </c>
      <c r="Y6" s="12">
        <f t="shared" si="0"/>
        <v>46084</v>
      </c>
      <c r="Z6" s="12">
        <f t="shared" si="0"/>
        <v>46085</v>
      </c>
      <c r="AA6" s="12">
        <f t="shared" si="0"/>
        <v>46086</v>
      </c>
      <c r="AB6" s="55">
        <f t="shared" si="0"/>
        <v>46087</v>
      </c>
      <c r="AC6" s="232"/>
      <c r="AD6" s="235"/>
      <c r="AE6" s="238"/>
      <c r="AF6" s="241"/>
      <c r="AG6" s="244"/>
      <c r="AH6" s="247"/>
    </row>
    <row r="7" spans="1:36" ht="30" customHeight="1" thickBot="1">
      <c r="B7" s="37" t="s">
        <v>0</v>
      </c>
      <c r="C7" s="37" t="s">
        <v>1</v>
      </c>
      <c r="D7" s="108">
        <f>DATE(Feiertage!$N$1,1,1)+(D5-IF(WEEKDAY(DATE(Feiertage!$N$1,1,1),2)&gt;4,0,1))*7+1-1+1-WEEKDAY(DATE(Feiertage!$N$1,1,1)+(D5-IF(WEEKDAY(DATE(Feiertage!$N$1,1,1),2)&gt;4,0,1))*7,2)</f>
        <v>46055</v>
      </c>
      <c r="E7" s="109">
        <f>D7+1</f>
        <v>46056</v>
      </c>
      <c r="F7" s="109">
        <f t="shared" ref="F7:V7" si="1">E7+1</f>
        <v>46057</v>
      </c>
      <c r="G7" s="109">
        <f t="shared" si="1"/>
        <v>46058</v>
      </c>
      <c r="H7" s="110">
        <f t="shared" si="1"/>
        <v>46059</v>
      </c>
      <c r="I7" s="8">
        <f>DATE(Feiertage!$N$1,1,1)+(I5-IF(WEEKDAY(DATE(Feiertage!$N$1,1,1),2)&gt;4,0,1))*7+1-1+1-WEEKDAY(DATE(Feiertage!$N$1,1,1)+(I5-IF(WEEKDAY(DATE(Feiertage!$N$1,1,1),2)&gt;4,0,1))*7,2)</f>
        <v>46062</v>
      </c>
      <c r="J7" s="9">
        <f t="shared" si="1"/>
        <v>46063</v>
      </c>
      <c r="K7" s="9">
        <f t="shared" si="1"/>
        <v>46064</v>
      </c>
      <c r="L7" s="9">
        <f t="shared" si="1"/>
        <v>46065</v>
      </c>
      <c r="M7" s="10">
        <f t="shared" si="1"/>
        <v>46066</v>
      </c>
      <c r="N7" s="8">
        <f>DATE(Feiertage!$N$1,1,1)+(N5-IF(WEEKDAY(DATE(Feiertage!$N$1,1,1),2)&gt;4,0,1))*7+1-1+1-WEEKDAY(DATE(Feiertage!$N$1,1,1)+(N5-IF(WEEKDAY(DATE(Feiertage!$N$1,1,1),2)&gt;4,0,1))*7,2)</f>
        <v>46069</v>
      </c>
      <c r="O7" s="9">
        <f t="shared" si="1"/>
        <v>46070</v>
      </c>
      <c r="P7" s="9">
        <f t="shared" si="1"/>
        <v>46071</v>
      </c>
      <c r="Q7" s="9">
        <f t="shared" si="1"/>
        <v>46072</v>
      </c>
      <c r="R7" s="10">
        <f t="shared" si="1"/>
        <v>46073</v>
      </c>
      <c r="S7" s="8">
        <f>DATE(Feiertage!$N$1,1,1)+(S5-IF(WEEKDAY(DATE(Feiertage!$N$1,1,1),2)&gt;4,0,1))*7+1-1+1-WEEKDAY(DATE(Feiertage!$N$1,1,1)+(S5-IF(WEEKDAY(DATE(Feiertage!$N$1,1,1),2)&gt;4,0,1))*7,2)</f>
        <v>46076</v>
      </c>
      <c r="T7" s="9">
        <f t="shared" si="1"/>
        <v>46077</v>
      </c>
      <c r="U7" s="9">
        <f t="shared" si="1"/>
        <v>46078</v>
      </c>
      <c r="V7" s="9">
        <f t="shared" si="1"/>
        <v>46079</v>
      </c>
      <c r="W7" s="10">
        <f>V7+1</f>
        <v>46080</v>
      </c>
      <c r="X7" s="8">
        <f>DATE(Feiertage!$N$1,1,1)+(X5-IF(WEEKDAY(DATE(Feiertage!$N$1,1,1),2)&gt;4,0,1))*7+1-1+1-WEEKDAY(DATE(Feiertage!$N$1,1,1)+(X5-IF(WEEKDAY(DATE(Feiertage!$N$1,1,1),2)&gt;4,0,1))*7,2)</f>
        <v>46083</v>
      </c>
      <c r="Y7" s="9">
        <f>X7+1</f>
        <v>46084</v>
      </c>
      <c r="Z7" s="9">
        <f>Y7+1</f>
        <v>46085</v>
      </c>
      <c r="AA7" s="9">
        <f>Z7+1</f>
        <v>46086</v>
      </c>
      <c r="AB7" s="56">
        <f>AA7+1</f>
        <v>46087</v>
      </c>
      <c r="AC7" s="233"/>
      <c r="AD7" s="236"/>
      <c r="AE7" s="239"/>
      <c r="AF7" s="242"/>
      <c r="AG7" s="245"/>
      <c r="AH7" s="248"/>
    </row>
    <row r="8" spans="1:36" ht="20.100000000000001" customHeight="1" thickTop="1">
      <c r="A8" s="2">
        <v>1</v>
      </c>
      <c r="B8" s="44" t="str">
        <f>IF(Januar!B8="","",Januar!B8)</f>
        <v>Schmidt</v>
      </c>
      <c r="C8" s="45" t="str">
        <f>IF(Januar!C8="","",Januar!C8)</f>
        <v>Julia</v>
      </c>
      <c r="D8" s="44"/>
      <c r="E8" s="46"/>
      <c r="F8" s="46"/>
      <c r="G8" s="46"/>
      <c r="H8" s="45"/>
      <c r="I8" s="44"/>
      <c r="J8" s="46"/>
      <c r="K8" s="46"/>
      <c r="L8" s="46"/>
      <c r="M8" s="45"/>
      <c r="N8" s="44"/>
      <c r="O8" s="46"/>
      <c r="P8" s="46"/>
      <c r="Q8" s="46"/>
      <c r="R8" s="45"/>
      <c r="S8" s="44"/>
      <c r="T8" s="46"/>
      <c r="U8" s="46"/>
      <c r="V8" s="46"/>
      <c r="W8" s="45"/>
      <c r="X8" s="44"/>
      <c r="Y8" s="46"/>
      <c r="Z8" s="57"/>
      <c r="AA8" s="57"/>
      <c r="AB8" s="58"/>
      <c r="AC8" s="29">
        <f t="shared" ref="AC8:AC42" si="2">COUNTIF(D8:AB8,"X")</f>
        <v>0</v>
      </c>
      <c r="AD8" s="24">
        <f t="shared" ref="AD8:AD42" si="3">COUNTIF(D8:AB8,"e")</f>
        <v>0</v>
      </c>
      <c r="AE8" s="26">
        <f t="shared" ref="AE8:AE42" si="4">COUNTIF(D8:AB8,"k")</f>
        <v>0</v>
      </c>
      <c r="AF8" s="34">
        <f t="shared" ref="AF8:AF42" si="5">COUNTIF(D8:AB8,"u")</f>
        <v>0</v>
      </c>
      <c r="AG8" s="65" t="str">
        <f>IF(Januar!AG8="","",Januar!AG8)</f>
        <v/>
      </c>
      <c r="AH8" s="39" t="str">
        <f ca="1">IF(AG8="","",DATEDIF(AG8,TODAY(),"Y"))</f>
        <v/>
      </c>
    </row>
    <row r="9" spans="1:36" ht="20.100000000000001" customHeight="1">
      <c r="A9" s="2">
        <v>2</v>
      </c>
      <c r="B9" s="44" t="str">
        <f>IF(Januar!B9="","",Januar!B9)</f>
        <v>Name 2</v>
      </c>
      <c r="C9" s="45" t="str">
        <f>IF(Januar!C9="","",Januar!C9)</f>
        <v>Vorname 2</v>
      </c>
      <c r="D9" s="47"/>
      <c r="E9" s="49"/>
      <c r="F9" s="49"/>
      <c r="G9" s="49"/>
      <c r="H9" s="48"/>
      <c r="I9" s="47"/>
      <c r="J9" s="49"/>
      <c r="K9" s="49"/>
      <c r="L9" s="49"/>
      <c r="M9" s="48"/>
      <c r="N9" s="47"/>
      <c r="O9" s="49"/>
      <c r="P9" s="49"/>
      <c r="Q9" s="49"/>
      <c r="R9" s="48"/>
      <c r="S9" s="47"/>
      <c r="T9" s="49"/>
      <c r="U9" s="49"/>
      <c r="V9" s="49"/>
      <c r="W9" s="48"/>
      <c r="X9" s="47"/>
      <c r="Y9" s="49"/>
      <c r="Z9" s="59"/>
      <c r="AA9" s="59"/>
      <c r="AB9" s="60"/>
      <c r="AC9" s="30">
        <f t="shared" si="2"/>
        <v>0</v>
      </c>
      <c r="AD9" s="25">
        <f t="shared" si="3"/>
        <v>0</v>
      </c>
      <c r="AE9" s="27">
        <f t="shared" si="4"/>
        <v>0</v>
      </c>
      <c r="AF9" s="35">
        <f t="shared" si="5"/>
        <v>0</v>
      </c>
      <c r="AG9" s="66" t="str">
        <f>IF(Januar!AG9="","",Januar!AG9)</f>
        <v/>
      </c>
      <c r="AH9" s="39" t="str">
        <f t="shared" ref="AH9:AH42" ca="1" si="6">IF(AG9="","",DATEDIF(AG9,TODAY(),"Y"))</f>
        <v/>
      </c>
    </row>
    <row r="10" spans="1:36" ht="20.100000000000001" customHeight="1">
      <c r="A10" s="2">
        <v>3</v>
      </c>
      <c r="B10" s="44" t="str">
        <f>IF(Januar!B10="","",Januar!B10)</f>
        <v>Name 3</v>
      </c>
      <c r="C10" s="45" t="str">
        <f>IF(Januar!C10="","",Januar!C10)</f>
        <v>Vorname 3</v>
      </c>
      <c r="D10" s="47"/>
      <c r="E10" s="49"/>
      <c r="F10" s="49"/>
      <c r="G10" s="49"/>
      <c r="H10" s="48"/>
      <c r="I10" s="47"/>
      <c r="J10" s="49"/>
      <c r="K10" s="49"/>
      <c r="L10" s="49"/>
      <c r="M10" s="48"/>
      <c r="N10" s="47"/>
      <c r="O10" s="49"/>
      <c r="P10" s="49"/>
      <c r="Q10" s="49"/>
      <c r="R10" s="48"/>
      <c r="S10" s="47"/>
      <c r="T10" s="49"/>
      <c r="U10" s="49"/>
      <c r="V10" s="49"/>
      <c r="W10" s="48"/>
      <c r="X10" s="47"/>
      <c r="Y10" s="49"/>
      <c r="Z10" s="59"/>
      <c r="AA10" s="59"/>
      <c r="AB10" s="60"/>
      <c r="AC10" s="30">
        <f t="shared" si="2"/>
        <v>0</v>
      </c>
      <c r="AD10" s="25">
        <f t="shared" si="3"/>
        <v>0</v>
      </c>
      <c r="AE10" s="27">
        <f t="shared" si="4"/>
        <v>0</v>
      </c>
      <c r="AF10" s="35">
        <f t="shared" si="5"/>
        <v>0</v>
      </c>
      <c r="AG10" s="66" t="str">
        <f>IF(Januar!AG10="","",Januar!AG10)</f>
        <v/>
      </c>
      <c r="AH10" s="39" t="str">
        <f t="shared" ca="1" si="6"/>
        <v/>
      </c>
    </row>
    <row r="11" spans="1:36" ht="20.100000000000001" customHeight="1">
      <c r="A11" s="2">
        <v>4</v>
      </c>
      <c r="B11" s="44" t="str">
        <f>IF(Januar!B11="","",Januar!B11)</f>
        <v>Name 4</v>
      </c>
      <c r="C11" s="45" t="str">
        <f>IF(Januar!C11="","",Januar!C11)</f>
        <v>Vorname 4</v>
      </c>
      <c r="D11" s="47"/>
      <c r="E11" s="49"/>
      <c r="F11" s="49"/>
      <c r="G11" s="49"/>
      <c r="H11" s="48"/>
      <c r="I11" s="47"/>
      <c r="J11" s="49"/>
      <c r="K11" s="49"/>
      <c r="L11" s="49"/>
      <c r="M11" s="48"/>
      <c r="N11" s="47"/>
      <c r="O11" s="49"/>
      <c r="P11" s="49"/>
      <c r="Q11" s="49"/>
      <c r="R11" s="48"/>
      <c r="S11" s="47"/>
      <c r="T11" s="49"/>
      <c r="U11" s="49"/>
      <c r="V11" s="49"/>
      <c r="W11" s="48"/>
      <c r="X11" s="47"/>
      <c r="Y11" s="49"/>
      <c r="Z11" s="59"/>
      <c r="AA11" s="59"/>
      <c r="AB11" s="60"/>
      <c r="AC11" s="30">
        <f t="shared" si="2"/>
        <v>0</v>
      </c>
      <c r="AD11" s="25">
        <f t="shared" si="3"/>
        <v>0</v>
      </c>
      <c r="AE11" s="27">
        <f t="shared" si="4"/>
        <v>0</v>
      </c>
      <c r="AF11" s="35">
        <f t="shared" si="5"/>
        <v>0</v>
      </c>
      <c r="AG11" s="66" t="str">
        <f>IF(Januar!AG11="","",Januar!AG11)</f>
        <v/>
      </c>
      <c r="AH11" s="39" t="str">
        <f t="shared" ca="1" si="6"/>
        <v/>
      </c>
    </row>
    <row r="12" spans="1:36" ht="20.100000000000001" customHeight="1">
      <c r="A12" s="2">
        <v>5</v>
      </c>
      <c r="B12" s="44" t="str">
        <f>IF(Januar!B12="","",Januar!B12)</f>
        <v>Name 5</v>
      </c>
      <c r="C12" s="45" t="str">
        <f>IF(Januar!C12="","",Januar!C12)</f>
        <v>Vorname 5</v>
      </c>
      <c r="D12" s="47"/>
      <c r="E12" s="49"/>
      <c r="F12" s="49"/>
      <c r="G12" s="49"/>
      <c r="H12" s="48"/>
      <c r="I12" s="47"/>
      <c r="J12" s="49"/>
      <c r="K12" s="49"/>
      <c r="L12" s="49"/>
      <c r="M12" s="48"/>
      <c r="N12" s="47"/>
      <c r="O12" s="49"/>
      <c r="P12" s="49"/>
      <c r="Q12" s="49"/>
      <c r="R12" s="48"/>
      <c r="S12" s="47"/>
      <c r="T12" s="49"/>
      <c r="U12" s="49"/>
      <c r="V12" s="49"/>
      <c r="W12" s="48"/>
      <c r="X12" s="47"/>
      <c r="Y12" s="49"/>
      <c r="Z12" s="59"/>
      <c r="AA12" s="59"/>
      <c r="AB12" s="60"/>
      <c r="AC12" s="30">
        <f t="shared" si="2"/>
        <v>0</v>
      </c>
      <c r="AD12" s="25">
        <f t="shared" si="3"/>
        <v>0</v>
      </c>
      <c r="AE12" s="27">
        <f t="shared" si="4"/>
        <v>0</v>
      </c>
      <c r="AF12" s="35">
        <f t="shared" si="5"/>
        <v>0</v>
      </c>
      <c r="AG12" s="66" t="str">
        <f>IF(Januar!AG12="","",Januar!AG12)</f>
        <v/>
      </c>
      <c r="AH12" s="39" t="str">
        <f t="shared" ca="1" si="6"/>
        <v/>
      </c>
    </row>
    <row r="13" spans="1:36" ht="20.100000000000001" customHeight="1">
      <c r="A13" s="2">
        <v>6</v>
      </c>
      <c r="B13" s="44" t="str">
        <f>IF(Januar!B13="","",Januar!B13)</f>
        <v>Name 6</v>
      </c>
      <c r="C13" s="45" t="str">
        <f>IF(Januar!C13="","",Januar!C13)</f>
        <v>Vorname 6</v>
      </c>
      <c r="D13" s="47"/>
      <c r="E13" s="49"/>
      <c r="F13" s="49"/>
      <c r="G13" s="49"/>
      <c r="H13" s="48"/>
      <c r="I13" s="47"/>
      <c r="J13" s="49"/>
      <c r="K13" s="49"/>
      <c r="L13" s="49"/>
      <c r="M13" s="48"/>
      <c r="N13" s="47"/>
      <c r="O13" s="49"/>
      <c r="P13" s="49"/>
      <c r="Q13" s="49"/>
      <c r="R13" s="48"/>
      <c r="S13" s="47"/>
      <c r="T13" s="49"/>
      <c r="U13" s="49"/>
      <c r="V13" s="49"/>
      <c r="W13" s="48"/>
      <c r="X13" s="47"/>
      <c r="Y13" s="49"/>
      <c r="Z13" s="59"/>
      <c r="AA13" s="59"/>
      <c r="AB13" s="60"/>
      <c r="AC13" s="30">
        <f t="shared" si="2"/>
        <v>0</v>
      </c>
      <c r="AD13" s="25">
        <f t="shared" si="3"/>
        <v>0</v>
      </c>
      <c r="AE13" s="27">
        <f t="shared" si="4"/>
        <v>0</v>
      </c>
      <c r="AF13" s="35">
        <f t="shared" si="5"/>
        <v>0</v>
      </c>
      <c r="AG13" s="66" t="str">
        <f>IF(Januar!AG13="","",Januar!AG13)</f>
        <v/>
      </c>
      <c r="AH13" s="39" t="str">
        <f t="shared" ca="1" si="6"/>
        <v/>
      </c>
    </row>
    <row r="14" spans="1:36" ht="20.100000000000001" customHeight="1">
      <c r="A14" s="2">
        <v>7</v>
      </c>
      <c r="B14" s="44" t="str">
        <f>IF(Januar!B14="","",Januar!B14)</f>
        <v>Name 7</v>
      </c>
      <c r="C14" s="45" t="str">
        <f>IF(Januar!C14="","",Januar!C14)</f>
        <v>Vorname 7</v>
      </c>
      <c r="D14" s="47"/>
      <c r="E14" s="49"/>
      <c r="F14" s="49"/>
      <c r="G14" s="49"/>
      <c r="H14" s="48"/>
      <c r="I14" s="47"/>
      <c r="J14" s="49"/>
      <c r="K14" s="49"/>
      <c r="L14" s="49"/>
      <c r="M14" s="48"/>
      <c r="N14" s="47"/>
      <c r="O14" s="49"/>
      <c r="P14" s="49"/>
      <c r="Q14" s="49"/>
      <c r="R14" s="48"/>
      <c r="S14" s="47"/>
      <c r="T14" s="49"/>
      <c r="U14" s="49"/>
      <c r="V14" s="49"/>
      <c r="W14" s="48"/>
      <c r="X14" s="47"/>
      <c r="Y14" s="49"/>
      <c r="Z14" s="59"/>
      <c r="AA14" s="59"/>
      <c r="AB14" s="60"/>
      <c r="AC14" s="30">
        <f t="shared" si="2"/>
        <v>0</v>
      </c>
      <c r="AD14" s="25">
        <f t="shared" si="3"/>
        <v>0</v>
      </c>
      <c r="AE14" s="27">
        <f t="shared" si="4"/>
        <v>0</v>
      </c>
      <c r="AF14" s="35">
        <f t="shared" si="5"/>
        <v>0</v>
      </c>
      <c r="AG14" s="66" t="str">
        <f>IF(Januar!AG14="","",Januar!AG14)</f>
        <v/>
      </c>
      <c r="AH14" s="39" t="str">
        <f t="shared" ca="1" si="6"/>
        <v/>
      </c>
    </row>
    <row r="15" spans="1:36" ht="20.100000000000001" customHeight="1">
      <c r="A15" s="2">
        <v>8</v>
      </c>
      <c r="B15" s="44" t="str">
        <f>IF(Januar!B15="","",Januar!B15)</f>
        <v>Name 8</v>
      </c>
      <c r="C15" s="45" t="str">
        <f>IF(Januar!C15="","",Januar!C15)</f>
        <v>Vorname 8</v>
      </c>
      <c r="D15" s="47"/>
      <c r="E15" s="49"/>
      <c r="F15" s="49"/>
      <c r="G15" s="49"/>
      <c r="H15" s="48"/>
      <c r="I15" s="47"/>
      <c r="J15" s="49"/>
      <c r="K15" s="49"/>
      <c r="L15" s="49"/>
      <c r="M15" s="48"/>
      <c r="N15" s="47"/>
      <c r="O15" s="49"/>
      <c r="P15" s="49"/>
      <c r="Q15" s="49"/>
      <c r="R15" s="48"/>
      <c r="S15" s="47"/>
      <c r="T15" s="49"/>
      <c r="U15" s="49"/>
      <c r="V15" s="49"/>
      <c r="W15" s="48"/>
      <c r="X15" s="47"/>
      <c r="Y15" s="49"/>
      <c r="Z15" s="59"/>
      <c r="AA15" s="59"/>
      <c r="AB15" s="60"/>
      <c r="AC15" s="30">
        <f t="shared" si="2"/>
        <v>0</v>
      </c>
      <c r="AD15" s="25">
        <f t="shared" si="3"/>
        <v>0</v>
      </c>
      <c r="AE15" s="27">
        <f t="shared" si="4"/>
        <v>0</v>
      </c>
      <c r="AF15" s="35">
        <f t="shared" si="5"/>
        <v>0</v>
      </c>
      <c r="AG15" s="66" t="str">
        <f>IF(Januar!AG15="","",Januar!AG15)</f>
        <v/>
      </c>
      <c r="AH15" s="39" t="str">
        <f t="shared" ca="1" si="6"/>
        <v/>
      </c>
    </row>
    <row r="16" spans="1:36" ht="20.100000000000001" customHeight="1">
      <c r="A16" s="2">
        <v>9</v>
      </c>
      <c r="B16" s="44" t="str">
        <f>IF(Januar!B16="","",Januar!B16)</f>
        <v>Name 9</v>
      </c>
      <c r="C16" s="45" t="str">
        <f>IF(Januar!C16="","",Januar!C16)</f>
        <v>Vorname 9</v>
      </c>
      <c r="D16" s="47"/>
      <c r="E16" s="49"/>
      <c r="F16" s="49"/>
      <c r="G16" s="49"/>
      <c r="H16" s="48"/>
      <c r="I16" s="47"/>
      <c r="J16" s="49"/>
      <c r="K16" s="49"/>
      <c r="L16" s="49"/>
      <c r="M16" s="48"/>
      <c r="N16" s="47"/>
      <c r="O16" s="49"/>
      <c r="P16" s="49"/>
      <c r="Q16" s="49"/>
      <c r="R16" s="48"/>
      <c r="S16" s="47"/>
      <c r="T16" s="49"/>
      <c r="U16" s="49"/>
      <c r="V16" s="49"/>
      <c r="W16" s="48"/>
      <c r="X16" s="47"/>
      <c r="Y16" s="49"/>
      <c r="Z16" s="59"/>
      <c r="AA16" s="59"/>
      <c r="AB16" s="60"/>
      <c r="AC16" s="30">
        <f t="shared" si="2"/>
        <v>0</v>
      </c>
      <c r="AD16" s="25">
        <f t="shared" si="3"/>
        <v>0</v>
      </c>
      <c r="AE16" s="27">
        <f t="shared" si="4"/>
        <v>0</v>
      </c>
      <c r="AF16" s="35">
        <f t="shared" si="5"/>
        <v>0</v>
      </c>
      <c r="AG16" s="66" t="str">
        <f>IF(Januar!AG16="","",Januar!AG16)</f>
        <v/>
      </c>
      <c r="AH16" s="39" t="str">
        <f t="shared" ca="1" si="6"/>
        <v/>
      </c>
    </row>
    <row r="17" spans="1:34" ht="20.100000000000001" customHeight="1">
      <c r="A17" s="2">
        <v>10</v>
      </c>
      <c r="B17" s="44" t="str">
        <f>IF(Januar!B17="","",Januar!B17)</f>
        <v>Name 10</v>
      </c>
      <c r="C17" s="45" t="str">
        <f>IF(Januar!C17="","",Januar!C17)</f>
        <v>Vorname 10</v>
      </c>
      <c r="D17" s="47"/>
      <c r="E17" s="49"/>
      <c r="F17" s="49"/>
      <c r="G17" s="49"/>
      <c r="H17" s="48"/>
      <c r="I17" s="47"/>
      <c r="J17" s="49"/>
      <c r="K17" s="49"/>
      <c r="L17" s="49"/>
      <c r="M17" s="48"/>
      <c r="N17" s="47"/>
      <c r="O17" s="49"/>
      <c r="P17" s="49"/>
      <c r="Q17" s="49"/>
      <c r="R17" s="48"/>
      <c r="S17" s="47"/>
      <c r="T17" s="49"/>
      <c r="U17" s="49"/>
      <c r="V17" s="49"/>
      <c r="W17" s="48"/>
      <c r="X17" s="47"/>
      <c r="Y17" s="49"/>
      <c r="Z17" s="59"/>
      <c r="AA17" s="59"/>
      <c r="AB17" s="60"/>
      <c r="AC17" s="30">
        <f t="shared" si="2"/>
        <v>0</v>
      </c>
      <c r="AD17" s="25">
        <f t="shared" si="3"/>
        <v>0</v>
      </c>
      <c r="AE17" s="27">
        <f t="shared" si="4"/>
        <v>0</v>
      </c>
      <c r="AF17" s="35">
        <f t="shared" si="5"/>
        <v>0</v>
      </c>
      <c r="AG17" s="66" t="str">
        <f>IF(Januar!AG17="","",Januar!AG17)</f>
        <v/>
      </c>
      <c r="AH17" s="39" t="str">
        <f t="shared" ca="1" si="6"/>
        <v/>
      </c>
    </row>
    <row r="18" spans="1:34" ht="20.100000000000001" customHeight="1">
      <c r="A18" s="2">
        <v>11</v>
      </c>
      <c r="B18" s="44" t="str">
        <f>IF(Januar!B18="","",Januar!B18)</f>
        <v>Name 11</v>
      </c>
      <c r="C18" s="45" t="str">
        <f>IF(Januar!C18="","",Januar!C18)</f>
        <v>Vorname 11</v>
      </c>
      <c r="D18" s="47"/>
      <c r="E18" s="49"/>
      <c r="F18" s="49"/>
      <c r="G18" s="49"/>
      <c r="H18" s="48"/>
      <c r="I18" s="47"/>
      <c r="J18" s="49"/>
      <c r="K18" s="49"/>
      <c r="L18" s="49"/>
      <c r="M18" s="48"/>
      <c r="N18" s="47"/>
      <c r="O18" s="49"/>
      <c r="P18" s="49"/>
      <c r="Q18" s="49"/>
      <c r="R18" s="48"/>
      <c r="S18" s="47"/>
      <c r="T18" s="49"/>
      <c r="U18" s="49"/>
      <c r="V18" s="49"/>
      <c r="W18" s="48"/>
      <c r="X18" s="47"/>
      <c r="Y18" s="49"/>
      <c r="Z18" s="59"/>
      <c r="AA18" s="59"/>
      <c r="AB18" s="60"/>
      <c r="AC18" s="30">
        <f t="shared" si="2"/>
        <v>0</v>
      </c>
      <c r="AD18" s="25">
        <f t="shared" si="3"/>
        <v>0</v>
      </c>
      <c r="AE18" s="27">
        <f t="shared" si="4"/>
        <v>0</v>
      </c>
      <c r="AF18" s="35">
        <f t="shared" si="5"/>
        <v>0</v>
      </c>
      <c r="AG18" s="66" t="str">
        <f>IF(Januar!AG18="","",Januar!AG18)</f>
        <v/>
      </c>
      <c r="AH18" s="39" t="str">
        <f t="shared" ca="1" si="6"/>
        <v/>
      </c>
    </row>
    <row r="19" spans="1:34" ht="20.100000000000001" customHeight="1">
      <c r="A19" s="2">
        <v>12</v>
      </c>
      <c r="B19" s="44" t="str">
        <f>IF(Januar!B19="","",Januar!B19)</f>
        <v>Name 12</v>
      </c>
      <c r="C19" s="45" t="str">
        <f>IF(Januar!C19="","",Januar!C19)</f>
        <v>Vorname 12</v>
      </c>
      <c r="D19" s="47"/>
      <c r="E19" s="49"/>
      <c r="F19" s="49"/>
      <c r="G19" s="49"/>
      <c r="H19" s="48"/>
      <c r="I19" s="47"/>
      <c r="J19" s="49"/>
      <c r="K19" s="49"/>
      <c r="L19" s="49"/>
      <c r="M19" s="48"/>
      <c r="N19" s="47"/>
      <c r="O19" s="49"/>
      <c r="P19" s="49"/>
      <c r="Q19" s="49"/>
      <c r="R19" s="48"/>
      <c r="S19" s="47"/>
      <c r="T19" s="49"/>
      <c r="U19" s="49"/>
      <c r="V19" s="49"/>
      <c r="W19" s="48"/>
      <c r="X19" s="47"/>
      <c r="Y19" s="49"/>
      <c r="Z19" s="59"/>
      <c r="AA19" s="59"/>
      <c r="AB19" s="60"/>
      <c r="AC19" s="30">
        <f t="shared" si="2"/>
        <v>0</v>
      </c>
      <c r="AD19" s="25">
        <f t="shared" si="3"/>
        <v>0</v>
      </c>
      <c r="AE19" s="27">
        <f t="shared" si="4"/>
        <v>0</v>
      </c>
      <c r="AF19" s="35">
        <f t="shared" si="5"/>
        <v>0</v>
      </c>
      <c r="AG19" s="66" t="str">
        <f>IF(Januar!AG19="","",Januar!AG19)</f>
        <v/>
      </c>
      <c r="AH19" s="39" t="str">
        <f t="shared" ca="1" si="6"/>
        <v/>
      </c>
    </row>
    <row r="20" spans="1:34" ht="20.100000000000001" customHeight="1">
      <c r="A20" s="2">
        <v>13</v>
      </c>
      <c r="B20" s="44" t="str">
        <f>IF(Januar!B20="","",Januar!B20)</f>
        <v>Name 13</v>
      </c>
      <c r="C20" s="45" t="str">
        <f>IF(Januar!C20="","",Januar!C20)</f>
        <v>Vorname 13</v>
      </c>
      <c r="D20" s="47"/>
      <c r="E20" s="49"/>
      <c r="F20" s="49"/>
      <c r="G20" s="49"/>
      <c r="H20" s="48"/>
      <c r="I20" s="47"/>
      <c r="J20" s="49"/>
      <c r="K20" s="49"/>
      <c r="L20" s="49"/>
      <c r="M20" s="48"/>
      <c r="N20" s="47"/>
      <c r="O20" s="49"/>
      <c r="P20" s="49"/>
      <c r="Q20" s="49"/>
      <c r="R20" s="48"/>
      <c r="S20" s="47"/>
      <c r="T20" s="49"/>
      <c r="U20" s="49"/>
      <c r="V20" s="49"/>
      <c r="W20" s="48"/>
      <c r="X20" s="47"/>
      <c r="Y20" s="49"/>
      <c r="Z20" s="59"/>
      <c r="AA20" s="59"/>
      <c r="AB20" s="60"/>
      <c r="AC20" s="30">
        <f t="shared" si="2"/>
        <v>0</v>
      </c>
      <c r="AD20" s="25">
        <f t="shared" si="3"/>
        <v>0</v>
      </c>
      <c r="AE20" s="27">
        <f t="shared" si="4"/>
        <v>0</v>
      </c>
      <c r="AF20" s="35">
        <f t="shared" si="5"/>
        <v>0</v>
      </c>
      <c r="AG20" s="66" t="str">
        <f>IF(Januar!AG20="","",Januar!AG20)</f>
        <v/>
      </c>
      <c r="AH20" s="39" t="str">
        <f t="shared" ca="1" si="6"/>
        <v/>
      </c>
    </row>
    <row r="21" spans="1:34" ht="20.100000000000001" customHeight="1">
      <c r="A21" s="2">
        <v>14</v>
      </c>
      <c r="B21" s="44" t="str">
        <f>IF(Januar!B21="","",Januar!B21)</f>
        <v>Name 14</v>
      </c>
      <c r="C21" s="45" t="str">
        <f>IF(Januar!C21="","",Januar!C21)</f>
        <v>Vorname 14</v>
      </c>
      <c r="D21" s="47"/>
      <c r="E21" s="49"/>
      <c r="F21" s="49"/>
      <c r="G21" s="49"/>
      <c r="H21" s="48"/>
      <c r="I21" s="47"/>
      <c r="J21" s="49"/>
      <c r="K21" s="49"/>
      <c r="L21" s="49"/>
      <c r="M21" s="48"/>
      <c r="N21" s="47"/>
      <c r="O21" s="49"/>
      <c r="P21" s="49"/>
      <c r="Q21" s="49"/>
      <c r="R21" s="48"/>
      <c r="S21" s="47"/>
      <c r="T21" s="49"/>
      <c r="U21" s="49"/>
      <c r="V21" s="49"/>
      <c r="W21" s="48"/>
      <c r="X21" s="47"/>
      <c r="Y21" s="49"/>
      <c r="Z21" s="59"/>
      <c r="AA21" s="59"/>
      <c r="AB21" s="60"/>
      <c r="AC21" s="30">
        <f t="shared" si="2"/>
        <v>0</v>
      </c>
      <c r="AD21" s="25">
        <f t="shared" si="3"/>
        <v>0</v>
      </c>
      <c r="AE21" s="27">
        <f t="shared" si="4"/>
        <v>0</v>
      </c>
      <c r="AF21" s="35">
        <f t="shared" si="5"/>
        <v>0</v>
      </c>
      <c r="AG21" s="66" t="str">
        <f>IF(Januar!AG21="","",Januar!AG21)</f>
        <v/>
      </c>
      <c r="AH21" s="39" t="str">
        <f t="shared" ca="1" si="6"/>
        <v/>
      </c>
    </row>
    <row r="22" spans="1:34" ht="20.100000000000001" customHeight="1">
      <c r="A22" s="2">
        <v>15</v>
      </c>
      <c r="B22" s="44" t="str">
        <f>IF(Januar!B22="","",Januar!B22)</f>
        <v>Name 15</v>
      </c>
      <c r="C22" s="45" t="str">
        <f>IF(Januar!C22="","",Januar!C22)</f>
        <v>Vorname 15</v>
      </c>
      <c r="D22" s="47"/>
      <c r="E22" s="49"/>
      <c r="F22" s="49"/>
      <c r="G22" s="49"/>
      <c r="H22" s="48"/>
      <c r="I22" s="47"/>
      <c r="J22" s="49"/>
      <c r="K22" s="49"/>
      <c r="L22" s="49"/>
      <c r="M22" s="48"/>
      <c r="N22" s="47"/>
      <c r="O22" s="49"/>
      <c r="P22" s="49"/>
      <c r="Q22" s="49"/>
      <c r="R22" s="48"/>
      <c r="S22" s="47"/>
      <c r="T22" s="49"/>
      <c r="U22" s="49"/>
      <c r="V22" s="49"/>
      <c r="W22" s="48"/>
      <c r="X22" s="47"/>
      <c r="Y22" s="49"/>
      <c r="Z22" s="59"/>
      <c r="AA22" s="59"/>
      <c r="AB22" s="60"/>
      <c r="AC22" s="30">
        <f t="shared" si="2"/>
        <v>0</v>
      </c>
      <c r="AD22" s="25">
        <f t="shared" si="3"/>
        <v>0</v>
      </c>
      <c r="AE22" s="27">
        <f t="shared" si="4"/>
        <v>0</v>
      </c>
      <c r="AF22" s="35">
        <f t="shared" si="5"/>
        <v>0</v>
      </c>
      <c r="AG22" s="66" t="str">
        <f>IF(Januar!AG22="","",Januar!AG22)</f>
        <v/>
      </c>
      <c r="AH22" s="39" t="str">
        <f t="shared" ca="1" si="6"/>
        <v/>
      </c>
    </row>
    <row r="23" spans="1:34" ht="20.100000000000001" customHeight="1">
      <c r="A23" s="2">
        <v>16</v>
      </c>
      <c r="B23" s="44" t="str">
        <f>IF(Januar!B23="","",Januar!B23)</f>
        <v>Name 16</v>
      </c>
      <c r="C23" s="45" t="str">
        <f>IF(Januar!C23="","",Januar!C23)</f>
        <v>Vorname 16</v>
      </c>
      <c r="D23" s="47"/>
      <c r="E23" s="49"/>
      <c r="F23" s="49"/>
      <c r="G23" s="49"/>
      <c r="H23" s="48"/>
      <c r="I23" s="47"/>
      <c r="J23" s="49"/>
      <c r="K23" s="49"/>
      <c r="L23" s="49"/>
      <c r="M23" s="48"/>
      <c r="N23" s="47"/>
      <c r="O23" s="49"/>
      <c r="P23" s="49"/>
      <c r="Q23" s="49"/>
      <c r="R23" s="48"/>
      <c r="S23" s="47"/>
      <c r="T23" s="49"/>
      <c r="U23" s="49"/>
      <c r="V23" s="49"/>
      <c r="W23" s="48"/>
      <c r="X23" s="47"/>
      <c r="Y23" s="49"/>
      <c r="Z23" s="59"/>
      <c r="AA23" s="59"/>
      <c r="AB23" s="60"/>
      <c r="AC23" s="30">
        <f t="shared" si="2"/>
        <v>0</v>
      </c>
      <c r="AD23" s="25">
        <f t="shared" si="3"/>
        <v>0</v>
      </c>
      <c r="AE23" s="27">
        <f t="shared" si="4"/>
        <v>0</v>
      </c>
      <c r="AF23" s="35">
        <f t="shared" si="5"/>
        <v>0</v>
      </c>
      <c r="AG23" s="66" t="str">
        <f>IF(Januar!AG23="","",Januar!AG23)</f>
        <v/>
      </c>
      <c r="AH23" s="39" t="str">
        <f t="shared" ca="1" si="6"/>
        <v/>
      </c>
    </row>
    <row r="24" spans="1:34" ht="20.100000000000001" customHeight="1">
      <c r="A24" s="2">
        <v>17</v>
      </c>
      <c r="B24" s="44" t="str">
        <f>IF(Januar!B24="","",Januar!B24)</f>
        <v>Name 17</v>
      </c>
      <c r="C24" s="45" t="str">
        <f>IF(Januar!C24="","",Januar!C24)</f>
        <v>Vorname 17</v>
      </c>
      <c r="D24" s="47"/>
      <c r="E24" s="49"/>
      <c r="F24" s="49"/>
      <c r="G24" s="49"/>
      <c r="H24" s="48"/>
      <c r="I24" s="47"/>
      <c r="J24" s="49"/>
      <c r="K24" s="49"/>
      <c r="L24" s="49"/>
      <c r="M24" s="48"/>
      <c r="N24" s="47"/>
      <c r="O24" s="49"/>
      <c r="P24" s="49"/>
      <c r="Q24" s="49"/>
      <c r="R24" s="48"/>
      <c r="S24" s="47"/>
      <c r="T24" s="49"/>
      <c r="U24" s="49"/>
      <c r="V24" s="49"/>
      <c r="W24" s="48"/>
      <c r="X24" s="47"/>
      <c r="Y24" s="49"/>
      <c r="Z24" s="59"/>
      <c r="AA24" s="59"/>
      <c r="AB24" s="60"/>
      <c r="AC24" s="30">
        <f t="shared" si="2"/>
        <v>0</v>
      </c>
      <c r="AD24" s="25">
        <f t="shared" si="3"/>
        <v>0</v>
      </c>
      <c r="AE24" s="27">
        <f t="shared" si="4"/>
        <v>0</v>
      </c>
      <c r="AF24" s="35">
        <f t="shared" si="5"/>
        <v>0</v>
      </c>
      <c r="AG24" s="66" t="str">
        <f>IF(Januar!AG24="","",Januar!AG24)</f>
        <v/>
      </c>
      <c r="AH24" s="39" t="str">
        <f t="shared" ca="1" si="6"/>
        <v/>
      </c>
    </row>
    <row r="25" spans="1:34" ht="20.100000000000001" customHeight="1">
      <c r="A25" s="2">
        <v>18</v>
      </c>
      <c r="B25" s="44" t="str">
        <f>IF(Januar!B25="","",Januar!B25)</f>
        <v>Name 18</v>
      </c>
      <c r="C25" s="45" t="str">
        <f>IF(Januar!C25="","",Januar!C25)</f>
        <v>Vorname 18</v>
      </c>
      <c r="D25" s="47"/>
      <c r="E25" s="49"/>
      <c r="F25" s="49"/>
      <c r="G25" s="49"/>
      <c r="H25" s="48"/>
      <c r="I25" s="47"/>
      <c r="J25" s="49"/>
      <c r="K25" s="49"/>
      <c r="L25" s="49"/>
      <c r="M25" s="48"/>
      <c r="N25" s="47"/>
      <c r="O25" s="49"/>
      <c r="P25" s="49"/>
      <c r="Q25" s="49"/>
      <c r="R25" s="48"/>
      <c r="S25" s="47"/>
      <c r="T25" s="49"/>
      <c r="U25" s="49"/>
      <c r="V25" s="49"/>
      <c r="W25" s="48"/>
      <c r="X25" s="47"/>
      <c r="Y25" s="49"/>
      <c r="Z25" s="59"/>
      <c r="AA25" s="59"/>
      <c r="AB25" s="60"/>
      <c r="AC25" s="30">
        <f t="shared" si="2"/>
        <v>0</v>
      </c>
      <c r="AD25" s="25">
        <f t="shared" si="3"/>
        <v>0</v>
      </c>
      <c r="AE25" s="27">
        <f t="shared" si="4"/>
        <v>0</v>
      </c>
      <c r="AF25" s="35">
        <f t="shared" si="5"/>
        <v>0</v>
      </c>
      <c r="AG25" s="66" t="str">
        <f>IF(Januar!AG25="","",Januar!AG25)</f>
        <v/>
      </c>
      <c r="AH25" s="39" t="str">
        <f t="shared" ca="1" si="6"/>
        <v/>
      </c>
    </row>
    <row r="26" spans="1:34" ht="20.100000000000001" customHeight="1">
      <c r="A26" s="2">
        <v>19</v>
      </c>
      <c r="B26" s="44" t="str">
        <f>IF(Januar!B26="","",Januar!B26)</f>
        <v>Name 19</v>
      </c>
      <c r="C26" s="45" t="str">
        <f>IF(Januar!C26="","",Januar!C26)</f>
        <v>Vorname 19</v>
      </c>
      <c r="D26" s="47"/>
      <c r="E26" s="49"/>
      <c r="F26" s="49"/>
      <c r="G26" s="49"/>
      <c r="H26" s="48"/>
      <c r="I26" s="47"/>
      <c r="J26" s="49"/>
      <c r="K26" s="49"/>
      <c r="L26" s="49"/>
      <c r="M26" s="48"/>
      <c r="N26" s="47"/>
      <c r="O26" s="49"/>
      <c r="P26" s="49"/>
      <c r="Q26" s="49"/>
      <c r="R26" s="48"/>
      <c r="S26" s="47"/>
      <c r="T26" s="49"/>
      <c r="U26" s="49"/>
      <c r="V26" s="49"/>
      <c r="W26" s="48"/>
      <c r="X26" s="47"/>
      <c r="Y26" s="49"/>
      <c r="Z26" s="59"/>
      <c r="AA26" s="59"/>
      <c r="AB26" s="60"/>
      <c r="AC26" s="30">
        <f t="shared" si="2"/>
        <v>0</v>
      </c>
      <c r="AD26" s="25">
        <f t="shared" si="3"/>
        <v>0</v>
      </c>
      <c r="AE26" s="27">
        <f t="shared" si="4"/>
        <v>0</v>
      </c>
      <c r="AF26" s="35">
        <f t="shared" si="5"/>
        <v>0</v>
      </c>
      <c r="AG26" s="66" t="str">
        <f>IF(Januar!AG26="","",Januar!AG26)</f>
        <v/>
      </c>
      <c r="AH26" s="39" t="str">
        <f t="shared" ca="1" si="6"/>
        <v/>
      </c>
    </row>
    <row r="27" spans="1:34" ht="20.100000000000001" customHeight="1">
      <c r="A27" s="2">
        <v>20</v>
      </c>
      <c r="B27" s="44" t="str">
        <f>IF(Januar!B27="","",Januar!B27)</f>
        <v>Name 20</v>
      </c>
      <c r="C27" s="45" t="str">
        <f>IF(Januar!C27="","",Januar!C27)</f>
        <v>Vorname 20</v>
      </c>
      <c r="D27" s="47"/>
      <c r="E27" s="49"/>
      <c r="F27" s="49"/>
      <c r="G27" s="49"/>
      <c r="H27" s="48"/>
      <c r="I27" s="47"/>
      <c r="J27" s="49"/>
      <c r="K27" s="49"/>
      <c r="L27" s="49"/>
      <c r="M27" s="48"/>
      <c r="N27" s="47"/>
      <c r="O27" s="49"/>
      <c r="P27" s="49"/>
      <c r="Q27" s="49"/>
      <c r="R27" s="48"/>
      <c r="S27" s="47"/>
      <c r="T27" s="49"/>
      <c r="U27" s="49"/>
      <c r="V27" s="49"/>
      <c r="W27" s="48"/>
      <c r="X27" s="47"/>
      <c r="Y27" s="49"/>
      <c r="Z27" s="59"/>
      <c r="AA27" s="59"/>
      <c r="AB27" s="60"/>
      <c r="AC27" s="30">
        <f t="shared" si="2"/>
        <v>0</v>
      </c>
      <c r="AD27" s="25">
        <f t="shared" si="3"/>
        <v>0</v>
      </c>
      <c r="AE27" s="27">
        <f t="shared" si="4"/>
        <v>0</v>
      </c>
      <c r="AF27" s="35">
        <f t="shared" si="5"/>
        <v>0</v>
      </c>
      <c r="AG27" s="66" t="str">
        <f>IF(Januar!AG27="","",Januar!AG27)</f>
        <v/>
      </c>
      <c r="AH27" s="39" t="str">
        <f t="shared" ca="1" si="6"/>
        <v/>
      </c>
    </row>
    <row r="28" spans="1:34" ht="20.100000000000001" customHeight="1">
      <c r="A28" s="2">
        <v>21</v>
      </c>
      <c r="B28" s="44" t="str">
        <f>IF(Januar!B28="","",Januar!B28)</f>
        <v>Name 21</v>
      </c>
      <c r="C28" s="45" t="str">
        <f>IF(Januar!C28="","",Januar!C28)</f>
        <v>Vorname 21</v>
      </c>
      <c r="D28" s="47"/>
      <c r="E28" s="49"/>
      <c r="F28" s="49"/>
      <c r="G28" s="49"/>
      <c r="H28" s="48"/>
      <c r="I28" s="47"/>
      <c r="J28" s="49"/>
      <c r="K28" s="49"/>
      <c r="L28" s="49"/>
      <c r="M28" s="48"/>
      <c r="N28" s="47"/>
      <c r="O28" s="49"/>
      <c r="P28" s="49"/>
      <c r="Q28" s="49"/>
      <c r="R28" s="48"/>
      <c r="S28" s="47"/>
      <c r="T28" s="49"/>
      <c r="U28" s="49"/>
      <c r="V28" s="49"/>
      <c r="W28" s="48"/>
      <c r="X28" s="47"/>
      <c r="Y28" s="49"/>
      <c r="Z28" s="59"/>
      <c r="AA28" s="59"/>
      <c r="AB28" s="60"/>
      <c r="AC28" s="30">
        <f t="shared" si="2"/>
        <v>0</v>
      </c>
      <c r="AD28" s="25">
        <f t="shared" si="3"/>
        <v>0</v>
      </c>
      <c r="AE28" s="27">
        <f t="shared" si="4"/>
        <v>0</v>
      </c>
      <c r="AF28" s="35">
        <f t="shared" si="5"/>
        <v>0</v>
      </c>
      <c r="AG28" s="66" t="str">
        <f>IF(Januar!AG28="","",Januar!AG28)</f>
        <v/>
      </c>
      <c r="AH28" s="39" t="str">
        <f t="shared" ca="1" si="6"/>
        <v/>
      </c>
    </row>
    <row r="29" spans="1:34" ht="20.100000000000001" customHeight="1">
      <c r="A29" s="2">
        <v>22</v>
      </c>
      <c r="B29" s="44" t="str">
        <f>IF(Januar!B29="","",Januar!B29)</f>
        <v>Name 22</v>
      </c>
      <c r="C29" s="45" t="str">
        <f>IF(Januar!C29="","",Januar!C29)</f>
        <v>Vorname 22</v>
      </c>
      <c r="D29" s="47"/>
      <c r="E29" s="49"/>
      <c r="F29" s="49"/>
      <c r="G29" s="49"/>
      <c r="H29" s="48"/>
      <c r="I29" s="47"/>
      <c r="J29" s="49"/>
      <c r="K29" s="49"/>
      <c r="L29" s="49"/>
      <c r="M29" s="48"/>
      <c r="N29" s="47"/>
      <c r="O29" s="49"/>
      <c r="P29" s="49"/>
      <c r="Q29" s="49"/>
      <c r="R29" s="48"/>
      <c r="S29" s="47"/>
      <c r="T29" s="49"/>
      <c r="U29" s="49"/>
      <c r="V29" s="49"/>
      <c r="W29" s="48"/>
      <c r="X29" s="47"/>
      <c r="Y29" s="49"/>
      <c r="Z29" s="59"/>
      <c r="AA29" s="59"/>
      <c r="AB29" s="60"/>
      <c r="AC29" s="30">
        <f t="shared" si="2"/>
        <v>0</v>
      </c>
      <c r="AD29" s="25">
        <f t="shared" si="3"/>
        <v>0</v>
      </c>
      <c r="AE29" s="27">
        <f t="shared" si="4"/>
        <v>0</v>
      </c>
      <c r="AF29" s="35">
        <f t="shared" si="5"/>
        <v>0</v>
      </c>
      <c r="AG29" s="66" t="str">
        <f>IF(Januar!AG29="","",Januar!AG29)</f>
        <v/>
      </c>
      <c r="AH29" s="39" t="str">
        <f t="shared" ca="1" si="6"/>
        <v/>
      </c>
    </row>
    <row r="30" spans="1:34" ht="20.100000000000001" customHeight="1">
      <c r="A30" s="2">
        <v>23</v>
      </c>
      <c r="B30" s="44" t="str">
        <f>IF(Januar!B30="","",Januar!B30)</f>
        <v>Name 23</v>
      </c>
      <c r="C30" s="45" t="str">
        <f>IF(Januar!C30="","",Januar!C30)</f>
        <v>Vorname 23</v>
      </c>
      <c r="D30" s="47"/>
      <c r="E30" s="49"/>
      <c r="F30" s="49"/>
      <c r="G30" s="49"/>
      <c r="H30" s="48"/>
      <c r="I30" s="47"/>
      <c r="J30" s="49"/>
      <c r="K30" s="49"/>
      <c r="L30" s="49"/>
      <c r="M30" s="48"/>
      <c r="N30" s="47"/>
      <c r="O30" s="49"/>
      <c r="P30" s="49"/>
      <c r="Q30" s="49"/>
      <c r="R30" s="48"/>
      <c r="S30" s="47"/>
      <c r="T30" s="49"/>
      <c r="U30" s="49"/>
      <c r="V30" s="49"/>
      <c r="W30" s="48"/>
      <c r="X30" s="47"/>
      <c r="Y30" s="49"/>
      <c r="Z30" s="59"/>
      <c r="AA30" s="59"/>
      <c r="AB30" s="60"/>
      <c r="AC30" s="30">
        <f t="shared" si="2"/>
        <v>0</v>
      </c>
      <c r="AD30" s="25">
        <f t="shared" si="3"/>
        <v>0</v>
      </c>
      <c r="AE30" s="27">
        <f t="shared" si="4"/>
        <v>0</v>
      </c>
      <c r="AF30" s="35">
        <f t="shared" si="5"/>
        <v>0</v>
      </c>
      <c r="AG30" s="66" t="str">
        <f>IF(Januar!AG30="","",Januar!AG30)</f>
        <v/>
      </c>
      <c r="AH30" s="39" t="str">
        <f t="shared" ca="1" si="6"/>
        <v/>
      </c>
    </row>
    <row r="31" spans="1:34" ht="20.100000000000001" customHeight="1">
      <c r="A31" s="2">
        <v>24</v>
      </c>
      <c r="B31" s="44" t="str">
        <f>IF(Januar!B31="","",Januar!B31)</f>
        <v>Name 24</v>
      </c>
      <c r="C31" s="45" t="str">
        <f>IF(Januar!C31="","",Januar!C31)</f>
        <v>Vorname 24</v>
      </c>
      <c r="D31" s="47"/>
      <c r="E31" s="49"/>
      <c r="F31" s="49"/>
      <c r="G31" s="49"/>
      <c r="H31" s="48"/>
      <c r="I31" s="47"/>
      <c r="J31" s="49"/>
      <c r="K31" s="49"/>
      <c r="L31" s="49"/>
      <c r="M31" s="48"/>
      <c r="N31" s="47"/>
      <c r="O31" s="49"/>
      <c r="P31" s="49"/>
      <c r="Q31" s="49"/>
      <c r="R31" s="48"/>
      <c r="S31" s="47"/>
      <c r="T31" s="49"/>
      <c r="U31" s="49"/>
      <c r="V31" s="49"/>
      <c r="W31" s="48"/>
      <c r="X31" s="47"/>
      <c r="Y31" s="49"/>
      <c r="Z31" s="59"/>
      <c r="AA31" s="59"/>
      <c r="AB31" s="60"/>
      <c r="AC31" s="30">
        <f t="shared" si="2"/>
        <v>0</v>
      </c>
      <c r="AD31" s="25">
        <f t="shared" si="3"/>
        <v>0</v>
      </c>
      <c r="AE31" s="27">
        <f t="shared" si="4"/>
        <v>0</v>
      </c>
      <c r="AF31" s="35">
        <f t="shared" si="5"/>
        <v>0</v>
      </c>
      <c r="AG31" s="66" t="str">
        <f>IF(Januar!AG31="","",Januar!AG31)</f>
        <v/>
      </c>
      <c r="AH31" s="39" t="str">
        <f t="shared" ca="1" si="6"/>
        <v/>
      </c>
    </row>
    <row r="32" spans="1:34" ht="20.100000000000001" customHeight="1">
      <c r="A32" s="2">
        <v>25</v>
      </c>
      <c r="B32" s="44" t="str">
        <f>IF(Januar!B32="","",Januar!B32)</f>
        <v>Name 25</v>
      </c>
      <c r="C32" s="45" t="str">
        <f>IF(Januar!C32="","",Januar!C32)</f>
        <v>Vorname 25</v>
      </c>
      <c r="D32" s="47"/>
      <c r="E32" s="49"/>
      <c r="F32" s="49"/>
      <c r="G32" s="49"/>
      <c r="H32" s="48"/>
      <c r="I32" s="47"/>
      <c r="J32" s="49"/>
      <c r="K32" s="49"/>
      <c r="L32" s="49"/>
      <c r="M32" s="48"/>
      <c r="N32" s="47"/>
      <c r="O32" s="49"/>
      <c r="P32" s="49"/>
      <c r="Q32" s="49"/>
      <c r="R32" s="48"/>
      <c r="S32" s="47"/>
      <c r="T32" s="49"/>
      <c r="U32" s="49"/>
      <c r="V32" s="49"/>
      <c r="W32" s="48"/>
      <c r="X32" s="47"/>
      <c r="Y32" s="49"/>
      <c r="Z32" s="59"/>
      <c r="AA32" s="59"/>
      <c r="AB32" s="60"/>
      <c r="AC32" s="30">
        <f t="shared" si="2"/>
        <v>0</v>
      </c>
      <c r="AD32" s="25">
        <f t="shared" si="3"/>
        <v>0</v>
      </c>
      <c r="AE32" s="27">
        <f t="shared" si="4"/>
        <v>0</v>
      </c>
      <c r="AF32" s="35">
        <f t="shared" si="5"/>
        <v>0</v>
      </c>
      <c r="AG32" s="66" t="str">
        <f>IF(Januar!AG32="","",Januar!AG32)</f>
        <v/>
      </c>
      <c r="AH32" s="39" t="str">
        <f t="shared" ca="1" si="6"/>
        <v/>
      </c>
    </row>
    <row r="33" spans="1:34" ht="20.100000000000001" customHeight="1">
      <c r="A33" s="2">
        <v>26</v>
      </c>
      <c r="B33" s="44" t="str">
        <f>IF(Januar!B33="","",Januar!B33)</f>
        <v>Name 26</v>
      </c>
      <c r="C33" s="45" t="str">
        <f>IF(Januar!C33="","",Januar!C33)</f>
        <v>Vorname 26</v>
      </c>
      <c r="D33" s="47"/>
      <c r="E33" s="49"/>
      <c r="F33" s="49"/>
      <c r="G33" s="49"/>
      <c r="H33" s="48"/>
      <c r="I33" s="47"/>
      <c r="J33" s="49"/>
      <c r="K33" s="49"/>
      <c r="L33" s="49"/>
      <c r="M33" s="48"/>
      <c r="N33" s="47"/>
      <c r="O33" s="49"/>
      <c r="P33" s="49"/>
      <c r="Q33" s="49"/>
      <c r="R33" s="48"/>
      <c r="S33" s="47"/>
      <c r="T33" s="49"/>
      <c r="U33" s="49"/>
      <c r="V33" s="49"/>
      <c r="W33" s="48"/>
      <c r="X33" s="47"/>
      <c r="Y33" s="49"/>
      <c r="Z33" s="59"/>
      <c r="AA33" s="59"/>
      <c r="AB33" s="60"/>
      <c r="AC33" s="30">
        <f t="shared" si="2"/>
        <v>0</v>
      </c>
      <c r="AD33" s="25">
        <f t="shared" si="3"/>
        <v>0</v>
      </c>
      <c r="AE33" s="27">
        <f t="shared" si="4"/>
        <v>0</v>
      </c>
      <c r="AF33" s="35">
        <f t="shared" si="5"/>
        <v>0</v>
      </c>
      <c r="AG33" s="66" t="str">
        <f>IF(Januar!AG33="","",Januar!AG33)</f>
        <v/>
      </c>
      <c r="AH33" s="39" t="str">
        <f t="shared" ca="1" si="6"/>
        <v/>
      </c>
    </row>
    <row r="34" spans="1:34" ht="20.100000000000001" customHeight="1">
      <c r="A34" s="2">
        <v>27</v>
      </c>
      <c r="B34" s="44" t="str">
        <f>IF(Januar!B34="","",Januar!B34)</f>
        <v>Name 27</v>
      </c>
      <c r="C34" s="45" t="str">
        <f>IF(Januar!C34="","",Januar!C34)</f>
        <v>Vorname 27</v>
      </c>
      <c r="D34" s="47"/>
      <c r="E34" s="49"/>
      <c r="F34" s="49"/>
      <c r="G34" s="49"/>
      <c r="H34" s="48"/>
      <c r="I34" s="47"/>
      <c r="J34" s="49"/>
      <c r="K34" s="49"/>
      <c r="L34" s="49"/>
      <c r="M34" s="48"/>
      <c r="N34" s="47"/>
      <c r="O34" s="49"/>
      <c r="P34" s="49"/>
      <c r="Q34" s="49"/>
      <c r="R34" s="48"/>
      <c r="S34" s="47"/>
      <c r="T34" s="49"/>
      <c r="U34" s="49"/>
      <c r="V34" s="49"/>
      <c r="W34" s="48"/>
      <c r="X34" s="47"/>
      <c r="Y34" s="49"/>
      <c r="Z34" s="59"/>
      <c r="AA34" s="59"/>
      <c r="AB34" s="60"/>
      <c r="AC34" s="30">
        <f t="shared" si="2"/>
        <v>0</v>
      </c>
      <c r="AD34" s="25">
        <f t="shared" si="3"/>
        <v>0</v>
      </c>
      <c r="AE34" s="27">
        <f t="shared" si="4"/>
        <v>0</v>
      </c>
      <c r="AF34" s="35">
        <f t="shared" si="5"/>
        <v>0</v>
      </c>
      <c r="AG34" s="66" t="str">
        <f>IF(Januar!AG34="","",Januar!AG34)</f>
        <v/>
      </c>
      <c r="AH34" s="39" t="str">
        <f t="shared" ca="1" si="6"/>
        <v/>
      </c>
    </row>
    <row r="35" spans="1:34" ht="20.100000000000001" customHeight="1">
      <c r="A35" s="2">
        <v>28</v>
      </c>
      <c r="B35" s="44" t="str">
        <f>IF(Januar!B35="","",Januar!B35)</f>
        <v>Name 28</v>
      </c>
      <c r="C35" s="45" t="str">
        <f>IF(Januar!C35="","",Januar!C35)</f>
        <v>Vorname 28</v>
      </c>
      <c r="D35" s="47"/>
      <c r="E35" s="49"/>
      <c r="F35" s="49"/>
      <c r="G35" s="49"/>
      <c r="H35" s="48"/>
      <c r="I35" s="47"/>
      <c r="J35" s="49"/>
      <c r="K35" s="49"/>
      <c r="L35" s="49"/>
      <c r="M35" s="48"/>
      <c r="N35" s="47"/>
      <c r="O35" s="49"/>
      <c r="P35" s="49"/>
      <c r="Q35" s="49"/>
      <c r="R35" s="48"/>
      <c r="S35" s="47"/>
      <c r="T35" s="49"/>
      <c r="U35" s="49"/>
      <c r="V35" s="49"/>
      <c r="W35" s="48"/>
      <c r="X35" s="47"/>
      <c r="Y35" s="49"/>
      <c r="Z35" s="59"/>
      <c r="AA35" s="59"/>
      <c r="AB35" s="60"/>
      <c r="AC35" s="30">
        <f t="shared" si="2"/>
        <v>0</v>
      </c>
      <c r="AD35" s="25">
        <f t="shared" si="3"/>
        <v>0</v>
      </c>
      <c r="AE35" s="27">
        <f t="shared" si="4"/>
        <v>0</v>
      </c>
      <c r="AF35" s="35">
        <f t="shared" si="5"/>
        <v>0</v>
      </c>
      <c r="AG35" s="66" t="str">
        <f>IF(Januar!AG35="","",Januar!AG35)</f>
        <v/>
      </c>
      <c r="AH35" s="39" t="str">
        <f t="shared" ca="1" si="6"/>
        <v/>
      </c>
    </row>
    <row r="36" spans="1:34" ht="20.100000000000001" customHeight="1">
      <c r="A36" s="2">
        <v>29</v>
      </c>
      <c r="B36" s="44" t="str">
        <f>IF(Januar!B36="","",Januar!B36)</f>
        <v>Name 29</v>
      </c>
      <c r="C36" s="45" t="str">
        <f>IF(Januar!C36="","",Januar!C36)</f>
        <v>Vorname 29</v>
      </c>
      <c r="D36" s="47"/>
      <c r="E36" s="49"/>
      <c r="F36" s="49"/>
      <c r="G36" s="49"/>
      <c r="H36" s="48"/>
      <c r="I36" s="47"/>
      <c r="J36" s="49"/>
      <c r="K36" s="49"/>
      <c r="L36" s="49"/>
      <c r="M36" s="48"/>
      <c r="N36" s="47"/>
      <c r="O36" s="49"/>
      <c r="P36" s="49"/>
      <c r="Q36" s="49"/>
      <c r="R36" s="48"/>
      <c r="S36" s="47"/>
      <c r="T36" s="49"/>
      <c r="U36" s="49"/>
      <c r="V36" s="49"/>
      <c r="W36" s="48"/>
      <c r="X36" s="47"/>
      <c r="Y36" s="49"/>
      <c r="Z36" s="59"/>
      <c r="AA36" s="59"/>
      <c r="AB36" s="60"/>
      <c r="AC36" s="30">
        <f t="shared" si="2"/>
        <v>0</v>
      </c>
      <c r="AD36" s="25">
        <f t="shared" si="3"/>
        <v>0</v>
      </c>
      <c r="AE36" s="27">
        <f t="shared" si="4"/>
        <v>0</v>
      </c>
      <c r="AF36" s="35">
        <f t="shared" si="5"/>
        <v>0</v>
      </c>
      <c r="AG36" s="66" t="str">
        <f>IF(Januar!AG36="","",Januar!AG36)</f>
        <v/>
      </c>
      <c r="AH36" s="39" t="str">
        <f t="shared" ca="1" si="6"/>
        <v/>
      </c>
    </row>
    <row r="37" spans="1:34" ht="20.100000000000001" customHeight="1">
      <c r="A37" s="2">
        <v>30</v>
      </c>
      <c r="B37" s="44" t="str">
        <f>IF(Januar!B37="","",Januar!B37)</f>
        <v>Name 30</v>
      </c>
      <c r="C37" s="45" t="str">
        <f>IF(Januar!C37="","",Januar!C37)</f>
        <v>Vorname 30</v>
      </c>
      <c r="D37" s="47"/>
      <c r="E37" s="49"/>
      <c r="F37" s="49"/>
      <c r="G37" s="49"/>
      <c r="H37" s="48"/>
      <c r="I37" s="47"/>
      <c r="J37" s="49"/>
      <c r="K37" s="49"/>
      <c r="L37" s="49"/>
      <c r="M37" s="48"/>
      <c r="N37" s="47"/>
      <c r="O37" s="49"/>
      <c r="P37" s="49"/>
      <c r="Q37" s="49"/>
      <c r="R37" s="48"/>
      <c r="S37" s="47"/>
      <c r="T37" s="49"/>
      <c r="U37" s="49"/>
      <c r="V37" s="49"/>
      <c r="W37" s="48"/>
      <c r="X37" s="47"/>
      <c r="Y37" s="49"/>
      <c r="Z37" s="59"/>
      <c r="AA37" s="59"/>
      <c r="AB37" s="60"/>
      <c r="AC37" s="30">
        <f t="shared" si="2"/>
        <v>0</v>
      </c>
      <c r="AD37" s="25">
        <f t="shared" si="3"/>
        <v>0</v>
      </c>
      <c r="AE37" s="27">
        <f t="shared" si="4"/>
        <v>0</v>
      </c>
      <c r="AF37" s="35">
        <f t="shared" si="5"/>
        <v>0</v>
      </c>
      <c r="AG37" s="66" t="str">
        <f>IF(Januar!AG37="","",Januar!AG37)</f>
        <v/>
      </c>
      <c r="AH37" s="39" t="str">
        <f t="shared" ca="1" si="6"/>
        <v/>
      </c>
    </row>
    <row r="38" spans="1:34" ht="20.100000000000001" customHeight="1">
      <c r="A38" s="2">
        <v>31</v>
      </c>
      <c r="B38" s="44" t="str">
        <f>IF(Januar!B38="","",Januar!B38)</f>
        <v>Name 31</v>
      </c>
      <c r="C38" s="45" t="str">
        <f>IF(Januar!C38="","",Januar!C38)</f>
        <v>Vorname 31</v>
      </c>
      <c r="D38" s="47"/>
      <c r="E38" s="49"/>
      <c r="F38" s="49"/>
      <c r="G38" s="49"/>
      <c r="H38" s="48"/>
      <c r="I38" s="47"/>
      <c r="J38" s="49"/>
      <c r="K38" s="49"/>
      <c r="L38" s="49"/>
      <c r="M38" s="48"/>
      <c r="N38" s="47"/>
      <c r="O38" s="49"/>
      <c r="P38" s="49"/>
      <c r="Q38" s="49"/>
      <c r="R38" s="48"/>
      <c r="S38" s="47"/>
      <c r="T38" s="49"/>
      <c r="U38" s="49"/>
      <c r="V38" s="49"/>
      <c r="W38" s="48"/>
      <c r="X38" s="47"/>
      <c r="Y38" s="49"/>
      <c r="Z38" s="59"/>
      <c r="AA38" s="59"/>
      <c r="AB38" s="60"/>
      <c r="AC38" s="30">
        <f t="shared" si="2"/>
        <v>0</v>
      </c>
      <c r="AD38" s="25">
        <f t="shared" si="3"/>
        <v>0</v>
      </c>
      <c r="AE38" s="27">
        <f t="shared" si="4"/>
        <v>0</v>
      </c>
      <c r="AF38" s="35">
        <f t="shared" si="5"/>
        <v>0</v>
      </c>
      <c r="AG38" s="66" t="str">
        <f>IF(Januar!AG38="","",Januar!AG38)</f>
        <v/>
      </c>
      <c r="AH38" s="39" t="str">
        <f t="shared" ca="1" si="6"/>
        <v/>
      </c>
    </row>
    <row r="39" spans="1:34" ht="20.100000000000001" customHeight="1">
      <c r="A39" s="2">
        <v>32</v>
      </c>
      <c r="B39" s="44" t="str">
        <f>IF(Januar!B39="","",Januar!B39)</f>
        <v>Name 32</v>
      </c>
      <c r="C39" s="45" t="str">
        <f>IF(Januar!C39="","",Januar!C39)</f>
        <v>Vorname 32</v>
      </c>
      <c r="D39" s="47"/>
      <c r="E39" s="49"/>
      <c r="F39" s="49"/>
      <c r="G39" s="49"/>
      <c r="H39" s="48"/>
      <c r="I39" s="47"/>
      <c r="J39" s="49"/>
      <c r="K39" s="49"/>
      <c r="L39" s="49"/>
      <c r="M39" s="48"/>
      <c r="N39" s="47"/>
      <c r="O39" s="49"/>
      <c r="P39" s="49"/>
      <c r="Q39" s="49"/>
      <c r="R39" s="48"/>
      <c r="S39" s="47"/>
      <c r="T39" s="49"/>
      <c r="U39" s="49"/>
      <c r="V39" s="49"/>
      <c r="W39" s="48"/>
      <c r="X39" s="47"/>
      <c r="Y39" s="49"/>
      <c r="Z39" s="59"/>
      <c r="AA39" s="59"/>
      <c r="AB39" s="60"/>
      <c r="AC39" s="30">
        <f t="shared" si="2"/>
        <v>0</v>
      </c>
      <c r="AD39" s="25">
        <f t="shared" si="3"/>
        <v>0</v>
      </c>
      <c r="AE39" s="27">
        <f t="shared" si="4"/>
        <v>0</v>
      </c>
      <c r="AF39" s="35">
        <f t="shared" si="5"/>
        <v>0</v>
      </c>
      <c r="AG39" s="66" t="str">
        <f>IF(Januar!AG39="","",Januar!AG39)</f>
        <v/>
      </c>
      <c r="AH39" s="39" t="str">
        <f t="shared" ca="1" si="6"/>
        <v/>
      </c>
    </row>
    <row r="40" spans="1:34" ht="20.100000000000001" customHeight="1">
      <c r="A40" s="2">
        <v>33</v>
      </c>
      <c r="B40" s="44" t="str">
        <f>IF(Januar!B40="","",Januar!B40)</f>
        <v>Name 33</v>
      </c>
      <c r="C40" s="45" t="str">
        <f>IF(Januar!C40="","",Januar!C40)</f>
        <v>Vorname 33</v>
      </c>
      <c r="D40" s="47"/>
      <c r="E40" s="49"/>
      <c r="F40" s="49"/>
      <c r="G40" s="49"/>
      <c r="H40" s="48"/>
      <c r="I40" s="47"/>
      <c r="J40" s="49"/>
      <c r="K40" s="49"/>
      <c r="L40" s="49"/>
      <c r="M40" s="48"/>
      <c r="N40" s="47"/>
      <c r="O40" s="49"/>
      <c r="P40" s="49"/>
      <c r="Q40" s="49"/>
      <c r="R40" s="48"/>
      <c r="S40" s="47"/>
      <c r="T40" s="49"/>
      <c r="U40" s="49"/>
      <c r="V40" s="49"/>
      <c r="W40" s="48"/>
      <c r="X40" s="47"/>
      <c r="Y40" s="49"/>
      <c r="Z40" s="59"/>
      <c r="AA40" s="59"/>
      <c r="AB40" s="60"/>
      <c r="AC40" s="30">
        <f t="shared" si="2"/>
        <v>0</v>
      </c>
      <c r="AD40" s="25">
        <f t="shared" si="3"/>
        <v>0</v>
      </c>
      <c r="AE40" s="27">
        <f t="shared" si="4"/>
        <v>0</v>
      </c>
      <c r="AF40" s="35">
        <f t="shared" si="5"/>
        <v>0</v>
      </c>
      <c r="AG40" s="66" t="str">
        <f>IF(Januar!AG40="","",Januar!AG40)</f>
        <v/>
      </c>
      <c r="AH40" s="39" t="str">
        <f t="shared" ca="1" si="6"/>
        <v/>
      </c>
    </row>
    <row r="41" spans="1:34" ht="20.100000000000001" customHeight="1">
      <c r="A41" s="2">
        <v>34</v>
      </c>
      <c r="B41" s="44" t="str">
        <f>IF(Januar!B41="","",Januar!B41)</f>
        <v>Name 34</v>
      </c>
      <c r="C41" s="45" t="str">
        <f>IF(Januar!C41="","",Januar!C41)</f>
        <v>Vorname 34</v>
      </c>
      <c r="D41" s="47"/>
      <c r="E41" s="49"/>
      <c r="F41" s="49"/>
      <c r="G41" s="49"/>
      <c r="H41" s="48"/>
      <c r="I41" s="47"/>
      <c r="J41" s="49"/>
      <c r="K41" s="49"/>
      <c r="L41" s="49"/>
      <c r="M41" s="48"/>
      <c r="N41" s="47"/>
      <c r="O41" s="49"/>
      <c r="P41" s="49"/>
      <c r="Q41" s="49"/>
      <c r="R41" s="48"/>
      <c r="S41" s="47"/>
      <c r="T41" s="49"/>
      <c r="U41" s="49"/>
      <c r="V41" s="49"/>
      <c r="W41" s="48"/>
      <c r="X41" s="47"/>
      <c r="Y41" s="49"/>
      <c r="Z41" s="59"/>
      <c r="AA41" s="59"/>
      <c r="AB41" s="60"/>
      <c r="AC41" s="30">
        <f t="shared" si="2"/>
        <v>0</v>
      </c>
      <c r="AD41" s="25">
        <f t="shared" si="3"/>
        <v>0</v>
      </c>
      <c r="AE41" s="27">
        <f t="shared" si="4"/>
        <v>0</v>
      </c>
      <c r="AF41" s="35">
        <f t="shared" si="5"/>
        <v>0</v>
      </c>
      <c r="AG41" s="66" t="str">
        <f>IF(Januar!AG41="","",Januar!AG41)</f>
        <v/>
      </c>
      <c r="AH41" s="39" t="str">
        <f t="shared" ca="1" si="6"/>
        <v/>
      </c>
    </row>
    <row r="42" spans="1:34" ht="20.100000000000001" customHeight="1" thickBot="1">
      <c r="A42" s="2">
        <v>35</v>
      </c>
      <c r="B42" s="44" t="str">
        <f>IF(Januar!B42="","",Januar!B42)</f>
        <v>Name 35</v>
      </c>
      <c r="C42" s="45" t="str">
        <f>IF(Januar!C42="","",Januar!C42)</f>
        <v>Vorname 35</v>
      </c>
      <c r="D42" s="50"/>
      <c r="E42" s="52"/>
      <c r="F42" s="52"/>
      <c r="G42" s="52"/>
      <c r="H42" s="51"/>
      <c r="I42" s="50"/>
      <c r="J42" s="52"/>
      <c r="K42" s="52"/>
      <c r="L42" s="52"/>
      <c r="M42" s="51"/>
      <c r="N42" s="50"/>
      <c r="O42" s="52"/>
      <c r="P42" s="52"/>
      <c r="Q42" s="52"/>
      <c r="R42" s="51"/>
      <c r="S42" s="50"/>
      <c r="T42" s="52"/>
      <c r="U42" s="52"/>
      <c r="V42" s="52"/>
      <c r="W42" s="51"/>
      <c r="X42" s="50"/>
      <c r="Y42" s="52"/>
      <c r="Z42" s="61"/>
      <c r="AA42" s="61"/>
      <c r="AB42" s="62"/>
      <c r="AC42" s="31">
        <f t="shared" si="2"/>
        <v>0</v>
      </c>
      <c r="AD42" s="32">
        <f t="shared" si="3"/>
        <v>0</v>
      </c>
      <c r="AE42" s="33">
        <f t="shared" si="4"/>
        <v>0</v>
      </c>
      <c r="AF42" s="36">
        <f t="shared" si="5"/>
        <v>0</v>
      </c>
      <c r="AG42" s="67" t="str">
        <f>IF(Januar!AG42="","",Januar!AG42)</f>
        <v/>
      </c>
      <c r="AH42" s="40" t="str">
        <f t="shared" ca="1" si="6"/>
        <v/>
      </c>
    </row>
    <row r="43" spans="1:34" ht="20.100000000000001" customHeight="1">
      <c r="B43" s="207" t="s">
        <v>9</v>
      </c>
      <c r="C43" s="208"/>
      <c r="D43" s="15">
        <f t="shared" ref="D43:AB43" si="7">COUNTIF(D8:D42,"X")</f>
        <v>0</v>
      </c>
      <c r="E43" s="16">
        <f t="shared" si="7"/>
        <v>0</v>
      </c>
      <c r="F43" s="16">
        <f t="shared" si="7"/>
        <v>0</v>
      </c>
      <c r="G43" s="16">
        <f t="shared" si="7"/>
        <v>0</v>
      </c>
      <c r="H43" s="17">
        <f t="shared" si="7"/>
        <v>0</v>
      </c>
      <c r="I43" s="15">
        <f t="shared" si="7"/>
        <v>0</v>
      </c>
      <c r="J43" s="16">
        <f t="shared" si="7"/>
        <v>0</v>
      </c>
      <c r="K43" s="16">
        <f t="shared" si="7"/>
        <v>0</v>
      </c>
      <c r="L43" s="16">
        <f t="shared" si="7"/>
        <v>0</v>
      </c>
      <c r="M43" s="17">
        <f t="shared" si="7"/>
        <v>0</v>
      </c>
      <c r="N43" s="15">
        <f t="shared" si="7"/>
        <v>0</v>
      </c>
      <c r="O43" s="16">
        <f t="shared" si="7"/>
        <v>0</v>
      </c>
      <c r="P43" s="16">
        <f t="shared" si="7"/>
        <v>0</v>
      </c>
      <c r="Q43" s="16">
        <f t="shared" si="7"/>
        <v>0</v>
      </c>
      <c r="R43" s="17">
        <f t="shared" si="7"/>
        <v>0</v>
      </c>
      <c r="S43" s="15">
        <f t="shared" si="7"/>
        <v>0</v>
      </c>
      <c r="T43" s="16">
        <f t="shared" si="7"/>
        <v>0</v>
      </c>
      <c r="U43" s="16">
        <f t="shared" si="7"/>
        <v>0</v>
      </c>
      <c r="V43" s="16">
        <f t="shared" si="7"/>
        <v>0</v>
      </c>
      <c r="W43" s="17">
        <f t="shared" si="7"/>
        <v>0</v>
      </c>
      <c r="X43" s="15">
        <f t="shared" si="7"/>
        <v>0</v>
      </c>
      <c r="Y43" s="16">
        <f t="shared" si="7"/>
        <v>0</v>
      </c>
      <c r="Z43" s="16">
        <f t="shared" si="7"/>
        <v>0</v>
      </c>
      <c r="AA43" s="16">
        <f t="shared" si="7"/>
        <v>0</v>
      </c>
      <c r="AB43" s="17">
        <f t="shared" si="7"/>
        <v>0</v>
      </c>
      <c r="AC43" s="209"/>
      <c r="AD43" s="210"/>
      <c r="AE43" s="210"/>
      <c r="AF43" s="210"/>
      <c r="AG43" s="211"/>
      <c r="AH43" s="212"/>
    </row>
    <row r="44" spans="1:34" ht="20.100000000000001" customHeight="1">
      <c r="B44" s="217" t="s">
        <v>4</v>
      </c>
      <c r="C44" s="218"/>
      <c r="D44" s="18">
        <f t="shared" ref="D44:AB44" si="8">COUNTIF(D8:D42,"e")</f>
        <v>0</v>
      </c>
      <c r="E44" s="4">
        <f t="shared" si="8"/>
        <v>0</v>
      </c>
      <c r="F44" s="4">
        <f t="shared" si="8"/>
        <v>0</v>
      </c>
      <c r="G44" s="4">
        <f t="shared" si="8"/>
        <v>0</v>
      </c>
      <c r="H44" s="19">
        <f t="shared" si="8"/>
        <v>0</v>
      </c>
      <c r="I44" s="18">
        <f t="shared" si="8"/>
        <v>0</v>
      </c>
      <c r="J44" s="4">
        <f t="shared" si="8"/>
        <v>0</v>
      </c>
      <c r="K44" s="4">
        <f t="shared" si="8"/>
        <v>0</v>
      </c>
      <c r="L44" s="4">
        <f t="shared" si="8"/>
        <v>0</v>
      </c>
      <c r="M44" s="19">
        <f t="shared" si="8"/>
        <v>0</v>
      </c>
      <c r="N44" s="18">
        <f t="shared" si="8"/>
        <v>0</v>
      </c>
      <c r="O44" s="4">
        <f t="shared" si="8"/>
        <v>0</v>
      </c>
      <c r="P44" s="4">
        <f t="shared" si="8"/>
        <v>0</v>
      </c>
      <c r="Q44" s="4">
        <f t="shared" si="8"/>
        <v>0</v>
      </c>
      <c r="R44" s="19">
        <f t="shared" si="8"/>
        <v>0</v>
      </c>
      <c r="S44" s="18">
        <f t="shared" si="8"/>
        <v>0</v>
      </c>
      <c r="T44" s="4">
        <f t="shared" si="8"/>
        <v>0</v>
      </c>
      <c r="U44" s="4">
        <f t="shared" si="8"/>
        <v>0</v>
      </c>
      <c r="V44" s="4">
        <f t="shared" si="8"/>
        <v>0</v>
      </c>
      <c r="W44" s="19">
        <f t="shared" si="8"/>
        <v>0</v>
      </c>
      <c r="X44" s="18">
        <f t="shared" si="8"/>
        <v>0</v>
      </c>
      <c r="Y44" s="4">
        <f t="shared" si="8"/>
        <v>0</v>
      </c>
      <c r="Z44" s="4">
        <f t="shared" si="8"/>
        <v>0</v>
      </c>
      <c r="AA44" s="4">
        <f t="shared" si="8"/>
        <v>0</v>
      </c>
      <c r="AB44" s="19">
        <f t="shared" si="8"/>
        <v>0</v>
      </c>
      <c r="AC44" s="213"/>
      <c r="AD44" s="211"/>
      <c r="AE44" s="211"/>
      <c r="AF44" s="211"/>
      <c r="AG44" s="211"/>
      <c r="AH44" s="212"/>
    </row>
    <row r="45" spans="1:34" ht="20.100000000000001" customHeight="1">
      <c r="B45" s="219" t="s">
        <v>10</v>
      </c>
      <c r="C45" s="220"/>
      <c r="D45" s="20">
        <f t="shared" ref="D45:AB45" si="9">COUNTIF(D8:D42,"k")</f>
        <v>0</v>
      </c>
      <c r="E45" s="5">
        <f t="shared" si="9"/>
        <v>0</v>
      </c>
      <c r="F45" s="5">
        <f t="shared" si="9"/>
        <v>0</v>
      </c>
      <c r="G45" s="5">
        <f t="shared" si="9"/>
        <v>0</v>
      </c>
      <c r="H45" s="21">
        <f t="shared" si="9"/>
        <v>0</v>
      </c>
      <c r="I45" s="20">
        <f t="shared" si="9"/>
        <v>0</v>
      </c>
      <c r="J45" s="5">
        <f t="shared" si="9"/>
        <v>0</v>
      </c>
      <c r="K45" s="5">
        <f t="shared" si="9"/>
        <v>0</v>
      </c>
      <c r="L45" s="5">
        <f t="shared" si="9"/>
        <v>0</v>
      </c>
      <c r="M45" s="21">
        <f t="shared" si="9"/>
        <v>0</v>
      </c>
      <c r="N45" s="20">
        <f t="shared" si="9"/>
        <v>0</v>
      </c>
      <c r="O45" s="5">
        <f t="shared" si="9"/>
        <v>0</v>
      </c>
      <c r="P45" s="5">
        <f t="shared" si="9"/>
        <v>0</v>
      </c>
      <c r="Q45" s="5">
        <f t="shared" si="9"/>
        <v>0</v>
      </c>
      <c r="R45" s="21">
        <f t="shared" si="9"/>
        <v>0</v>
      </c>
      <c r="S45" s="20">
        <f t="shared" si="9"/>
        <v>0</v>
      </c>
      <c r="T45" s="5">
        <f t="shared" si="9"/>
        <v>0</v>
      </c>
      <c r="U45" s="5">
        <f t="shared" si="9"/>
        <v>0</v>
      </c>
      <c r="V45" s="5">
        <f t="shared" si="9"/>
        <v>0</v>
      </c>
      <c r="W45" s="21">
        <f t="shared" si="9"/>
        <v>0</v>
      </c>
      <c r="X45" s="20">
        <f t="shared" si="9"/>
        <v>0</v>
      </c>
      <c r="Y45" s="5">
        <f t="shared" si="9"/>
        <v>0</v>
      </c>
      <c r="Z45" s="5">
        <f t="shared" si="9"/>
        <v>0</v>
      </c>
      <c r="AA45" s="5">
        <f t="shared" si="9"/>
        <v>0</v>
      </c>
      <c r="AB45" s="21">
        <f t="shared" si="9"/>
        <v>0</v>
      </c>
      <c r="AC45" s="213"/>
      <c r="AD45" s="211"/>
      <c r="AE45" s="211"/>
      <c r="AF45" s="211"/>
      <c r="AG45" s="211"/>
      <c r="AH45" s="212"/>
    </row>
    <row r="46" spans="1:34" ht="20.100000000000001" customHeight="1" thickBot="1">
      <c r="B46" s="221" t="s">
        <v>5</v>
      </c>
      <c r="C46" s="222"/>
      <c r="D46" s="22">
        <f t="shared" ref="D46:AB46" si="10">COUNTIF(D8:D42,"u")</f>
        <v>0</v>
      </c>
      <c r="E46" s="14">
        <f t="shared" si="10"/>
        <v>0</v>
      </c>
      <c r="F46" s="14">
        <f t="shared" si="10"/>
        <v>0</v>
      </c>
      <c r="G46" s="14">
        <f t="shared" si="10"/>
        <v>0</v>
      </c>
      <c r="H46" s="23">
        <f t="shared" si="10"/>
        <v>0</v>
      </c>
      <c r="I46" s="22">
        <f t="shared" si="10"/>
        <v>0</v>
      </c>
      <c r="J46" s="14">
        <f t="shared" si="10"/>
        <v>0</v>
      </c>
      <c r="K46" s="14">
        <f t="shared" si="10"/>
        <v>0</v>
      </c>
      <c r="L46" s="14">
        <f t="shared" si="10"/>
        <v>0</v>
      </c>
      <c r="M46" s="23">
        <f t="shared" si="10"/>
        <v>0</v>
      </c>
      <c r="N46" s="22">
        <f t="shared" si="10"/>
        <v>0</v>
      </c>
      <c r="O46" s="14">
        <f t="shared" si="10"/>
        <v>0</v>
      </c>
      <c r="P46" s="14">
        <f t="shared" si="10"/>
        <v>0</v>
      </c>
      <c r="Q46" s="14">
        <f t="shared" si="10"/>
        <v>0</v>
      </c>
      <c r="R46" s="23">
        <f t="shared" si="10"/>
        <v>0</v>
      </c>
      <c r="S46" s="22">
        <f t="shared" si="10"/>
        <v>0</v>
      </c>
      <c r="T46" s="14">
        <f t="shared" si="10"/>
        <v>0</v>
      </c>
      <c r="U46" s="14">
        <f t="shared" si="10"/>
        <v>0</v>
      </c>
      <c r="V46" s="14">
        <f t="shared" si="10"/>
        <v>0</v>
      </c>
      <c r="W46" s="23">
        <f t="shared" si="10"/>
        <v>0</v>
      </c>
      <c r="X46" s="22">
        <f t="shared" si="10"/>
        <v>0</v>
      </c>
      <c r="Y46" s="14">
        <f t="shared" si="10"/>
        <v>0</v>
      </c>
      <c r="Z46" s="14">
        <f t="shared" si="10"/>
        <v>0</v>
      </c>
      <c r="AA46" s="14">
        <f t="shared" si="10"/>
        <v>0</v>
      </c>
      <c r="AB46" s="23">
        <f t="shared" si="10"/>
        <v>0</v>
      </c>
      <c r="AC46" s="214"/>
      <c r="AD46" s="215"/>
      <c r="AE46" s="215"/>
      <c r="AF46" s="215"/>
      <c r="AG46" s="215"/>
      <c r="AH46" s="216"/>
    </row>
  </sheetData>
  <sheetProtection algorithmName="SHA-512" hashValue="oEoM2tUFSP0oZvjtjAHGbX6cbE6yXMBaCzhqhuFSrqEr9PnpOBENg8ibZ3CZOoKSqSOQARzAeyYVK8vDPn4P5w==" saltValue="JX5oHMjgbf/bHIF1F2g2vw==" spinCount="100000" sheet="1" objects="1" scenarios="1"/>
  <mergeCells count="21">
    <mergeCell ref="X5:AB5"/>
    <mergeCell ref="D1:AB1"/>
    <mergeCell ref="AC1:AH1"/>
    <mergeCell ref="B3:C3"/>
    <mergeCell ref="AD3:AH3"/>
    <mergeCell ref="AC4:AC7"/>
    <mergeCell ref="AD4:AD7"/>
    <mergeCell ref="AE4:AE7"/>
    <mergeCell ref="AF4:AF7"/>
    <mergeCell ref="AG4:AG7"/>
    <mergeCell ref="AH4:AH7"/>
    <mergeCell ref="B5:C5"/>
    <mergeCell ref="D5:H5"/>
    <mergeCell ref="I5:M5"/>
    <mergeCell ref="N5:R5"/>
    <mergeCell ref="S5:W5"/>
    <mergeCell ref="B43:C43"/>
    <mergeCell ref="AC43:AH46"/>
    <mergeCell ref="B44:C44"/>
    <mergeCell ref="B45:C45"/>
    <mergeCell ref="B46:C46"/>
  </mergeCells>
  <conditionalFormatting sqref="B8:C42 AG8:AH42">
    <cfRule type="expression" dxfId="19" priority="2">
      <formula>IF($AG8="",0,AND(DAY(TODAY())=DAY($AG8),MONTH(TODAY())=MONTH($AG8)))</formula>
    </cfRule>
    <cfRule type="expression" dxfId="18" priority="3">
      <formula>IF($AG8="",0,MONTH($AG8)=MONTH($AC$1))</formula>
    </cfRule>
  </conditionalFormatting>
  <conditionalFormatting sqref="B8:AB42 AG8:AH42">
    <cfRule type="expression" dxfId="17" priority="9">
      <formula>MOD(ROW(),2)=0</formula>
    </cfRule>
  </conditionalFormatting>
  <conditionalFormatting sqref="D6:AB7">
    <cfRule type="expression" dxfId="16" priority="8">
      <formula>D$3:AB$3="x"</formula>
    </cfRule>
  </conditionalFormatting>
  <conditionalFormatting sqref="D8:AB42">
    <cfRule type="cellIs" dxfId="14" priority="4" operator="equal">
      <formula>"k"</formula>
    </cfRule>
    <cfRule type="cellIs" dxfId="13" priority="5" operator="equal">
      <formula>"u"</formula>
    </cfRule>
    <cfRule type="cellIs" dxfId="12" priority="6" operator="equal">
      <formula>"e"</formula>
    </cfRule>
    <cfRule type="cellIs" dxfId="11" priority="7" operator="equal">
      <formula>"x"</formula>
    </cfRule>
  </conditionalFormatting>
  <pageMargins left="0.61" right="0.17" top="0.63" bottom="0.27" header="0.23" footer="0.17"/>
  <pageSetup paperSize="9" scale="54"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E9676C59-E4E3-49E7-9C96-5E96D1C0B7F2}">
            <xm:f>MATCH(D$7,Feiertage!$B:$B,0)&gt;0</xm:f>
            <x14:dxf>
              <font>
                <b/>
                <i val="0"/>
              </font>
              <fill>
                <patternFill patternType="lightDown">
                  <fgColor theme="0"/>
                  <bgColor rgb="FFFFB7B7"/>
                </patternFill>
              </fill>
            </x14:dxf>
          </x14:cfRule>
          <xm:sqref>D6:AB42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9FF05-6AEB-455D-BCC1-C25F0269F118}">
  <sheetPr>
    <pageSetUpPr fitToPage="1"/>
  </sheetPr>
  <dimension ref="A1:AJ46"/>
  <sheetViews>
    <sheetView showGridLines="0" zoomScale="90" zoomScaleNormal="90" workbookViewId="0">
      <pane xSplit="1" ySplit="7" topLeftCell="B8" activePane="bottomRight" state="frozen"/>
      <selection pane="topRight" activeCell="B1" sqref="B1"/>
      <selection pane="bottomLeft" activeCell="A8" sqref="A8"/>
      <selection pane="bottomRight" activeCell="V14" sqref="V14"/>
    </sheetView>
  </sheetViews>
  <sheetFormatPr baseColWidth="10" defaultColWidth="11.42578125" defaultRowHeight="14.25"/>
  <cols>
    <col min="1" max="1" width="4.28515625" style="114" bestFit="1" customWidth="1"/>
    <col min="2" max="3" width="15.7109375" style="114" customWidth="1"/>
    <col min="4" max="25" width="5.28515625" style="114" customWidth="1"/>
    <col min="26" max="28" width="5.28515625" style="114" hidden="1" customWidth="1"/>
    <col min="29" max="32" width="6.7109375" style="114" customWidth="1"/>
    <col min="33" max="33" width="12.140625" style="114" bestFit="1" customWidth="1"/>
    <col min="34" max="34" width="5.5703125" style="114" customWidth="1"/>
    <col min="35" max="35" width="14.28515625" style="1" bestFit="1" customWidth="1"/>
    <col min="36" max="36" width="14.28515625" style="1" customWidth="1"/>
    <col min="37" max="38" width="11.42578125" style="1" customWidth="1"/>
    <col min="39" max="16384" width="11.42578125" style="1"/>
  </cols>
  <sheetData>
    <row r="1" spans="1:36" ht="42.75" customHeight="1">
      <c r="B1" s="113"/>
      <c r="C1" s="113"/>
      <c r="D1" s="164" t="s">
        <v>12</v>
      </c>
      <c r="E1" s="164"/>
      <c r="F1" s="164"/>
      <c r="G1" s="164"/>
      <c r="H1" s="164"/>
      <c r="I1" s="164"/>
      <c r="J1" s="164"/>
      <c r="K1" s="164"/>
      <c r="L1" s="164"/>
      <c r="M1" s="164"/>
      <c r="N1" s="164"/>
      <c r="O1" s="164"/>
      <c r="P1" s="164"/>
      <c r="Q1" s="164"/>
      <c r="R1" s="164"/>
      <c r="S1" s="164"/>
      <c r="T1" s="164"/>
      <c r="U1" s="164"/>
      <c r="V1" s="164"/>
      <c r="W1" s="164"/>
      <c r="X1" s="164"/>
      <c r="Y1" s="164"/>
      <c r="Z1" s="164"/>
      <c r="AA1" s="164"/>
      <c r="AB1" s="164"/>
      <c r="AC1" s="163">
        <f>DATE(Feiertage!$N$1,3,1)</f>
        <v>46082</v>
      </c>
      <c r="AD1" s="163"/>
      <c r="AE1" s="163"/>
      <c r="AF1" s="163"/>
      <c r="AG1" s="163"/>
      <c r="AH1" s="163"/>
      <c r="AI1" s="6"/>
      <c r="AJ1" s="6"/>
    </row>
    <row r="2" spans="1:36" ht="14.25" customHeight="1" thickBot="1">
      <c r="B2" s="115"/>
    </row>
    <row r="3" spans="1:36" ht="25.5" customHeight="1" thickBot="1">
      <c r="B3" s="170" t="s">
        <v>14</v>
      </c>
      <c r="C3" s="170"/>
      <c r="D3" s="53"/>
      <c r="E3" s="54"/>
      <c r="F3" s="54"/>
      <c r="G3" s="54"/>
      <c r="H3" s="54"/>
      <c r="I3" s="54"/>
      <c r="J3" s="54"/>
      <c r="K3" s="54"/>
      <c r="L3" s="54"/>
      <c r="M3" s="54"/>
      <c r="N3" s="54"/>
      <c r="O3" s="54"/>
      <c r="P3" s="54"/>
      <c r="Q3" s="54"/>
      <c r="R3" s="54"/>
      <c r="S3" s="54"/>
      <c r="T3" s="54"/>
      <c r="U3" s="54"/>
      <c r="V3" s="54"/>
      <c r="W3" s="54"/>
      <c r="X3" s="54"/>
      <c r="Y3" s="54"/>
      <c r="Z3" s="54"/>
      <c r="AA3" s="54"/>
      <c r="AB3" s="63"/>
      <c r="AC3" s="116">
        <f>COUNTIF(D3:AB3,"X")</f>
        <v>0</v>
      </c>
      <c r="AD3" s="168" t="s">
        <v>15</v>
      </c>
      <c r="AE3" s="168"/>
      <c r="AF3" s="168"/>
      <c r="AG3" s="168"/>
      <c r="AH3" s="169"/>
    </row>
    <row r="4" spans="1:36" ht="11.25" customHeight="1" thickBot="1">
      <c r="D4" s="117"/>
      <c r="AB4" s="117"/>
      <c r="AC4" s="192" t="s">
        <v>6</v>
      </c>
      <c r="AD4" s="195" t="s">
        <v>7</v>
      </c>
      <c r="AE4" s="198" t="s">
        <v>8</v>
      </c>
      <c r="AF4" s="201" t="s">
        <v>3</v>
      </c>
      <c r="AG4" s="204" t="s">
        <v>11</v>
      </c>
      <c r="AH4" s="165" t="s">
        <v>13</v>
      </c>
    </row>
    <row r="5" spans="1:36" ht="27" customHeight="1" thickBot="1">
      <c r="B5" s="170" t="s">
        <v>2</v>
      </c>
      <c r="C5" s="170"/>
      <c r="D5" s="258">
        <v>10</v>
      </c>
      <c r="E5" s="187"/>
      <c r="F5" s="187"/>
      <c r="G5" s="187"/>
      <c r="H5" s="188"/>
      <c r="I5" s="186">
        <f>D5+1</f>
        <v>11</v>
      </c>
      <c r="J5" s="187"/>
      <c r="K5" s="187"/>
      <c r="L5" s="187"/>
      <c r="M5" s="188"/>
      <c r="N5" s="186">
        <f>I5+1</f>
        <v>12</v>
      </c>
      <c r="O5" s="187"/>
      <c r="P5" s="187"/>
      <c r="Q5" s="187"/>
      <c r="R5" s="188"/>
      <c r="S5" s="186">
        <f>N5+1</f>
        <v>13</v>
      </c>
      <c r="T5" s="187"/>
      <c r="U5" s="187"/>
      <c r="V5" s="187"/>
      <c r="W5" s="188"/>
      <c r="X5" s="186">
        <f>S5+1</f>
        <v>14</v>
      </c>
      <c r="Y5" s="187"/>
      <c r="Z5" s="187"/>
      <c r="AA5" s="187"/>
      <c r="AB5" s="189"/>
      <c r="AC5" s="193"/>
      <c r="AD5" s="196"/>
      <c r="AE5" s="199"/>
      <c r="AF5" s="202"/>
      <c r="AG5" s="205"/>
      <c r="AH5" s="166"/>
    </row>
    <row r="6" spans="1:36" ht="30" customHeight="1" thickBot="1">
      <c r="B6" s="118"/>
      <c r="C6" s="118"/>
      <c r="D6" s="119">
        <f>D7</f>
        <v>46083</v>
      </c>
      <c r="E6" s="120">
        <f>E7</f>
        <v>46084</v>
      </c>
      <c r="F6" s="120">
        <f t="shared" ref="F6:AB6" si="0">F7</f>
        <v>46085</v>
      </c>
      <c r="G6" s="120">
        <f t="shared" si="0"/>
        <v>46086</v>
      </c>
      <c r="H6" s="121">
        <f t="shared" si="0"/>
        <v>46087</v>
      </c>
      <c r="I6" s="119">
        <f>I7</f>
        <v>46090</v>
      </c>
      <c r="J6" s="120">
        <f t="shared" si="0"/>
        <v>46091</v>
      </c>
      <c r="K6" s="120">
        <f t="shared" si="0"/>
        <v>46092</v>
      </c>
      <c r="L6" s="120">
        <f t="shared" si="0"/>
        <v>46093</v>
      </c>
      <c r="M6" s="121">
        <f t="shared" si="0"/>
        <v>46094</v>
      </c>
      <c r="N6" s="119">
        <f t="shared" si="0"/>
        <v>46097</v>
      </c>
      <c r="O6" s="120">
        <f t="shared" si="0"/>
        <v>46098</v>
      </c>
      <c r="P6" s="120">
        <f t="shared" si="0"/>
        <v>46099</v>
      </c>
      <c r="Q6" s="120">
        <f t="shared" si="0"/>
        <v>46100</v>
      </c>
      <c r="R6" s="121">
        <f t="shared" si="0"/>
        <v>46101</v>
      </c>
      <c r="S6" s="119">
        <f t="shared" si="0"/>
        <v>46104</v>
      </c>
      <c r="T6" s="120">
        <f t="shared" si="0"/>
        <v>46105</v>
      </c>
      <c r="U6" s="120">
        <f t="shared" si="0"/>
        <v>46106</v>
      </c>
      <c r="V6" s="120">
        <f t="shared" si="0"/>
        <v>46107</v>
      </c>
      <c r="W6" s="121">
        <f t="shared" si="0"/>
        <v>46108</v>
      </c>
      <c r="X6" s="119">
        <f t="shared" si="0"/>
        <v>46111</v>
      </c>
      <c r="Y6" s="120">
        <f t="shared" si="0"/>
        <v>46112</v>
      </c>
      <c r="Z6" s="120">
        <f t="shared" si="0"/>
        <v>46113</v>
      </c>
      <c r="AA6" s="120">
        <f t="shared" si="0"/>
        <v>46114</v>
      </c>
      <c r="AB6" s="122">
        <f t="shared" si="0"/>
        <v>46115</v>
      </c>
      <c r="AC6" s="193"/>
      <c r="AD6" s="196"/>
      <c r="AE6" s="199"/>
      <c r="AF6" s="202"/>
      <c r="AG6" s="205"/>
      <c r="AH6" s="166"/>
    </row>
    <row r="7" spans="1:36" ht="30" customHeight="1" thickBot="1">
      <c r="B7" s="123" t="s">
        <v>0</v>
      </c>
      <c r="C7" s="123" t="s">
        <v>1</v>
      </c>
      <c r="D7" s="124">
        <f>DATE(Feiertage!$N$1,1,1)+(D5-IF(WEEKDAY(DATE(Feiertage!$N$1,1,1),2)&gt;4,0,1))*7+1-1+1-WEEKDAY(DATE(Feiertage!$N$1,1,1)+(D5-IF(WEEKDAY(DATE(Feiertage!$N$1,1,1),2)&gt;4,0,1))*7,2)</f>
        <v>46083</v>
      </c>
      <c r="E7" s="125">
        <f>D7+1</f>
        <v>46084</v>
      </c>
      <c r="F7" s="125">
        <f t="shared" ref="F7:V7" si="1">E7+1</f>
        <v>46085</v>
      </c>
      <c r="G7" s="125">
        <f t="shared" si="1"/>
        <v>46086</v>
      </c>
      <c r="H7" s="126">
        <f t="shared" si="1"/>
        <v>46087</v>
      </c>
      <c r="I7" s="124">
        <f>DATE(Feiertage!$N$1,1,1)+(I5-IF(WEEKDAY(DATE(Feiertage!$N$1,1,1),2)&gt;4,0,1))*7+1-1+1-WEEKDAY(DATE(Feiertage!$N$1,1,1)+(I5-IF(WEEKDAY(DATE(Feiertage!$N$1,1,1),2)&gt;4,0,1))*7,2)</f>
        <v>46090</v>
      </c>
      <c r="J7" s="125">
        <f t="shared" si="1"/>
        <v>46091</v>
      </c>
      <c r="K7" s="125">
        <f t="shared" si="1"/>
        <v>46092</v>
      </c>
      <c r="L7" s="125">
        <f t="shared" si="1"/>
        <v>46093</v>
      </c>
      <c r="M7" s="126">
        <f t="shared" si="1"/>
        <v>46094</v>
      </c>
      <c r="N7" s="124">
        <f>DATE(Feiertage!$N$1,1,1)+(N5-IF(WEEKDAY(DATE(Feiertage!$N$1,1,1),2)&gt;4,0,1))*7+1-1+1-WEEKDAY(DATE(Feiertage!$N$1,1,1)+(N5-IF(WEEKDAY(DATE(Feiertage!$N$1,1,1),2)&gt;4,0,1))*7,2)</f>
        <v>46097</v>
      </c>
      <c r="O7" s="125">
        <f t="shared" si="1"/>
        <v>46098</v>
      </c>
      <c r="P7" s="125">
        <f t="shared" si="1"/>
        <v>46099</v>
      </c>
      <c r="Q7" s="125">
        <f t="shared" si="1"/>
        <v>46100</v>
      </c>
      <c r="R7" s="126">
        <f t="shared" si="1"/>
        <v>46101</v>
      </c>
      <c r="S7" s="124">
        <f>DATE(Feiertage!$N$1,1,1)+(S5-IF(WEEKDAY(DATE(Feiertage!$N$1,1,1),2)&gt;4,0,1))*7+1-1+1-WEEKDAY(DATE(Feiertage!$N$1,1,1)+(S5-IF(WEEKDAY(DATE(Feiertage!$N$1,1,1),2)&gt;4,0,1))*7,2)</f>
        <v>46104</v>
      </c>
      <c r="T7" s="125">
        <f t="shared" si="1"/>
        <v>46105</v>
      </c>
      <c r="U7" s="125">
        <f t="shared" si="1"/>
        <v>46106</v>
      </c>
      <c r="V7" s="125">
        <f t="shared" si="1"/>
        <v>46107</v>
      </c>
      <c r="W7" s="126">
        <f>V7+1</f>
        <v>46108</v>
      </c>
      <c r="X7" s="124">
        <f>DATE(Feiertage!$N$1,1,1)+(X5-IF(WEEKDAY(DATE(Feiertage!$N$1,1,1),2)&gt;4,0,1))*7+1-1+1-WEEKDAY(DATE(Feiertage!$N$1,1,1)+(X5-IF(WEEKDAY(DATE(Feiertage!$N$1,1,1),2)&gt;4,0,1))*7,2)</f>
        <v>46111</v>
      </c>
      <c r="Y7" s="125">
        <f>X7+1</f>
        <v>46112</v>
      </c>
      <c r="Z7" s="125">
        <f>Y7+1</f>
        <v>46113</v>
      </c>
      <c r="AA7" s="125">
        <f>Z7+1</f>
        <v>46114</v>
      </c>
      <c r="AB7" s="127">
        <f>AA7+1</f>
        <v>46115</v>
      </c>
      <c r="AC7" s="194"/>
      <c r="AD7" s="197"/>
      <c r="AE7" s="200"/>
      <c r="AF7" s="203"/>
      <c r="AG7" s="206"/>
      <c r="AH7" s="167"/>
    </row>
    <row r="8" spans="1:36" ht="20.100000000000001" customHeight="1" thickTop="1">
      <c r="A8" s="128">
        <v>1</v>
      </c>
      <c r="B8" s="44" t="str">
        <f>IF(Februar!B8="","",Februar!B8)</f>
        <v>Schmidt</v>
      </c>
      <c r="C8" s="45" t="str">
        <f>IF(Februar!C8="","",Februar!C8)</f>
        <v>Julia</v>
      </c>
      <c r="D8" s="44"/>
      <c r="E8" s="46"/>
      <c r="F8" s="46"/>
      <c r="G8" s="46"/>
      <c r="H8" s="45"/>
      <c r="I8" s="44"/>
      <c r="J8" s="46"/>
      <c r="K8" s="46"/>
      <c r="L8" s="46"/>
      <c r="M8" s="45"/>
      <c r="N8" s="44"/>
      <c r="O8" s="46"/>
      <c r="P8" s="46"/>
      <c r="Q8" s="46"/>
      <c r="R8" s="45"/>
      <c r="S8" s="44"/>
      <c r="T8" s="46"/>
      <c r="U8" s="46"/>
      <c r="V8" s="46"/>
      <c r="W8" s="45"/>
      <c r="X8" s="44"/>
      <c r="Y8" s="46"/>
      <c r="Z8" s="57"/>
      <c r="AA8" s="57"/>
      <c r="AB8" s="58"/>
      <c r="AC8" s="129">
        <f t="shared" ref="AC8:AC42" si="2">COUNTIF(D8:AB8,"X")</f>
        <v>0</v>
      </c>
      <c r="AD8" s="130">
        <f t="shared" ref="AD8:AD42" si="3">COUNTIF(D8:AB8,"e")</f>
        <v>0</v>
      </c>
      <c r="AE8" s="131">
        <f t="shared" ref="AE8:AE42" si="4">COUNTIF(D8:AB8,"k")</f>
        <v>0</v>
      </c>
      <c r="AF8" s="132">
        <f t="shared" ref="AF8:AF42" si="5">COUNTIF(D8:AB8,"u")</f>
        <v>0</v>
      </c>
      <c r="AG8" s="42" t="str">
        <f>IF(Februar!AG8="","",Februar!AG8)</f>
        <v/>
      </c>
      <c r="AH8" s="133" t="str">
        <f ca="1">IF(AG8="","",DATEDIF(AG8,TODAY(),"Y"))</f>
        <v/>
      </c>
    </row>
    <row r="9" spans="1:36" ht="20.100000000000001" customHeight="1">
      <c r="A9" s="128">
        <v>2</v>
      </c>
      <c r="B9" s="44" t="str">
        <f>IF(Februar!B9="","",Februar!B9)</f>
        <v>Name 2</v>
      </c>
      <c r="C9" s="45" t="str">
        <f>IF(Februar!C9="","",Februar!C9)</f>
        <v>Vorname 2</v>
      </c>
      <c r="D9" s="47"/>
      <c r="E9" s="49"/>
      <c r="F9" s="49"/>
      <c r="G9" s="49"/>
      <c r="H9" s="48"/>
      <c r="I9" s="47"/>
      <c r="J9" s="49"/>
      <c r="K9" s="49"/>
      <c r="L9" s="49"/>
      <c r="M9" s="48"/>
      <c r="N9" s="47"/>
      <c r="O9" s="49"/>
      <c r="P9" s="49"/>
      <c r="Q9" s="49"/>
      <c r="R9" s="48"/>
      <c r="S9" s="47"/>
      <c r="T9" s="49"/>
      <c r="U9" s="49"/>
      <c r="V9" s="49"/>
      <c r="W9" s="48"/>
      <c r="X9" s="47"/>
      <c r="Y9" s="49"/>
      <c r="Z9" s="59"/>
      <c r="AA9" s="59"/>
      <c r="AB9" s="60"/>
      <c r="AC9" s="134">
        <f t="shared" si="2"/>
        <v>0</v>
      </c>
      <c r="AD9" s="135">
        <f t="shared" si="3"/>
        <v>0</v>
      </c>
      <c r="AE9" s="136">
        <f t="shared" si="4"/>
        <v>0</v>
      </c>
      <c r="AF9" s="137">
        <f t="shared" si="5"/>
        <v>0</v>
      </c>
      <c r="AG9" s="42" t="str">
        <f>IF(Februar!AG9="","",Februar!AG9)</f>
        <v/>
      </c>
      <c r="AH9" s="133" t="str">
        <f t="shared" ref="AH9:AH42" ca="1" si="6">IF(AG9="","",DATEDIF(AG9,TODAY(),"Y"))</f>
        <v/>
      </c>
    </row>
    <row r="10" spans="1:36" ht="20.100000000000001" customHeight="1">
      <c r="A10" s="128">
        <v>3</v>
      </c>
      <c r="B10" s="44" t="str">
        <f>IF(Februar!B10="","",Februar!B10)</f>
        <v>Name 3</v>
      </c>
      <c r="C10" s="45" t="str">
        <f>IF(Februar!C10="","",Februar!C10)</f>
        <v>Vorname 3</v>
      </c>
      <c r="D10" s="47"/>
      <c r="E10" s="49"/>
      <c r="F10" s="49"/>
      <c r="G10" s="49"/>
      <c r="H10" s="48"/>
      <c r="I10" s="47"/>
      <c r="J10" s="49"/>
      <c r="K10" s="49"/>
      <c r="L10" s="49"/>
      <c r="M10" s="48"/>
      <c r="N10" s="47"/>
      <c r="O10" s="49"/>
      <c r="P10" s="49"/>
      <c r="Q10" s="49"/>
      <c r="R10" s="48"/>
      <c r="S10" s="47"/>
      <c r="T10" s="49"/>
      <c r="U10" s="49"/>
      <c r="V10" s="49"/>
      <c r="W10" s="48"/>
      <c r="X10" s="47"/>
      <c r="Y10" s="49"/>
      <c r="Z10" s="59"/>
      <c r="AA10" s="59"/>
      <c r="AB10" s="60"/>
      <c r="AC10" s="134">
        <f t="shared" si="2"/>
        <v>0</v>
      </c>
      <c r="AD10" s="135">
        <f t="shared" si="3"/>
        <v>0</v>
      </c>
      <c r="AE10" s="136">
        <f t="shared" si="4"/>
        <v>0</v>
      </c>
      <c r="AF10" s="137">
        <f t="shared" si="5"/>
        <v>0</v>
      </c>
      <c r="AG10" s="42" t="str">
        <f>IF(Februar!AG10="","",Februar!AG10)</f>
        <v/>
      </c>
      <c r="AH10" s="133" t="str">
        <f t="shared" ca="1" si="6"/>
        <v/>
      </c>
    </row>
    <row r="11" spans="1:36" ht="20.100000000000001" customHeight="1">
      <c r="A11" s="128">
        <v>4</v>
      </c>
      <c r="B11" s="44" t="str">
        <f>IF(Februar!B11="","",Februar!B11)</f>
        <v>Name 4</v>
      </c>
      <c r="C11" s="45" t="str">
        <f>IF(Februar!C11="","",Februar!C11)</f>
        <v>Vorname 4</v>
      </c>
      <c r="D11" s="47"/>
      <c r="E11" s="49"/>
      <c r="F11" s="49"/>
      <c r="G11" s="49"/>
      <c r="H11" s="48"/>
      <c r="I11" s="47"/>
      <c r="J11" s="49"/>
      <c r="K11" s="49"/>
      <c r="L11" s="49"/>
      <c r="M11" s="48"/>
      <c r="N11" s="47"/>
      <c r="O11" s="49"/>
      <c r="P11" s="49"/>
      <c r="Q11" s="49"/>
      <c r="R11" s="48"/>
      <c r="S11" s="47"/>
      <c r="T11" s="49"/>
      <c r="U11" s="49"/>
      <c r="V11" s="49"/>
      <c r="W11" s="48"/>
      <c r="X11" s="47"/>
      <c r="Y11" s="49"/>
      <c r="Z11" s="59"/>
      <c r="AA11" s="59"/>
      <c r="AB11" s="60"/>
      <c r="AC11" s="134">
        <f t="shared" si="2"/>
        <v>0</v>
      </c>
      <c r="AD11" s="135">
        <f t="shared" si="3"/>
        <v>0</v>
      </c>
      <c r="AE11" s="136">
        <f t="shared" si="4"/>
        <v>0</v>
      </c>
      <c r="AF11" s="137">
        <f t="shared" si="5"/>
        <v>0</v>
      </c>
      <c r="AG11" s="42" t="str">
        <f>IF(Februar!AG11="","",Februar!AG11)</f>
        <v/>
      </c>
      <c r="AH11" s="133" t="str">
        <f t="shared" ca="1" si="6"/>
        <v/>
      </c>
    </row>
    <row r="12" spans="1:36" ht="20.100000000000001" customHeight="1">
      <c r="A12" s="128">
        <v>5</v>
      </c>
      <c r="B12" s="44" t="str">
        <f>IF(Februar!B12="","",Februar!B12)</f>
        <v>Name 5</v>
      </c>
      <c r="C12" s="45" t="str">
        <f>IF(Februar!C12="","",Februar!C12)</f>
        <v>Vorname 5</v>
      </c>
      <c r="D12" s="47"/>
      <c r="E12" s="49"/>
      <c r="F12" s="49"/>
      <c r="G12" s="49"/>
      <c r="H12" s="48"/>
      <c r="I12" s="47"/>
      <c r="J12" s="49"/>
      <c r="K12" s="49"/>
      <c r="L12" s="49"/>
      <c r="M12" s="48"/>
      <c r="N12" s="47"/>
      <c r="O12" s="49"/>
      <c r="P12" s="49"/>
      <c r="Q12" s="49"/>
      <c r="R12" s="48"/>
      <c r="S12" s="47"/>
      <c r="T12" s="49"/>
      <c r="U12" s="49"/>
      <c r="V12" s="49"/>
      <c r="W12" s="48"/>
      <c r="X12" s="47"/>
      <c r="Y12" s="49"/>
      <c r="Z12" s="59"/>
      <c r="AA12" s="59"/>
      <c r="AB12" s="60"/>
      <c r="AC12" s="134">
        <f t="shared" si="2"/>
        <v>0</v>
      </c>
      <c r="AD12" s="135">
        <f t="shared" si="3"/>
        <v>0</v>
      </c>
      <c r="AE12" s="136">
        <f t="shared" si="4"/>
        <v>0</v>
      </c>
      <c r="AF12" s="137">
        <f t="shared" si="5"/>
        <v>0</v>
      </c>
      <c r="AG12" s="42" t="str">
        <f>IF(Februar!AG12="","",Februar!AG12)</f>
        <v/>
      </c>
      <c r="AH12" s="133" t="str">
        <f t="shared" ca="1" si="6"/>
        <v/>
      </c>
    </row>
    <row r="13" spans="1:36" ht="20.100000000000001" customHeight="1">
      <c r="A13" s="128">
        <v>6</v>
      </c>
      <c r="B13" s="44" t="str">
        <f>IF(Februar!B13="","",Februar!B13)</f>
        <v>Name 6</v>
      </c>
      <c r="C13" s="45" t="str">
        <f>IF(Februar!C13="","",Februar!C13)</f>
        <v>Vorname 6</v>
      </c>
      <c r="D13" s="47"/>
      <c r="E13" s="49"/>
      <c r="F13" s="49"/>
      <c r="G13" s="49"/>
      <c r="H13" s="48"/>
      <c r="I13" s="47"/>
      <c r="J13" s="49"/>
      <c r="K13" s="49"/>
      <c r="L13" s="49"/>
      <c r="M13" s="48"/>
      <c r="N13" s="47"/>
      <c r="O13" s="49"/>
      <c r="P13" s="49"/>
      <c r="Q13" s="49"/>
      <c r="R13" s="48"/>
      <c r="S13" s="47"/>
      <c r="T13" s="49"/>
      <c r="U13" s="49"/>
      <c r="V13" s="49"/>
      <c r="W13" s="48"/>
      <c r="X13" s="47"/>
      <c r="Y13" s="49"/>
      <c r="Z13" s="59"/>
      <c r="AA13" s="59"/>
      <c r="AB13" s="60"/>
      <c r="AC13" s="134">
        <f t="shared" si="2"/>
        <v>0</v>
      </c>
      <c r="AD13" s="135">
        <f t="shared" si="3"/>
        <v>0</v>
      </c>
      <c r="AE13" s="136">
        <f t="shared" si="4"/>
        <v>0</v>
      </c>
      <c r="AF13" s="137">
        <f t="shared" si="5"/>
        <v>0</v>
      </c>
      <c r="AG13" s="42" t="str">
        <f>IF(Februar!AG13="","",Februar!AG13)</f>
        <v/>
      </c>
      <c r="AH13" s="133" t="str">
        <f t="shared" ca="1" si="6"/>
        <v/>
      </c>
    </row>
    <row r="14" spans="1:36" ht="20.100000000000001" customHeight="1">
      <c r="A14" s="128">
        <v>7</v>
      </c>
      <c r="B14" s="44" t="str">
        <f>IF(Februar!B14="","",Februar!B14)</f>
        <v>Name 7</v>
      </c>
      <c r="C14" s="45" t="str">
        <f>IF(Februar!C14="","",Februar!C14)</f>
        <v>Vorname 7</v>
      </c>
      <c r="D14" s="47"/>
      <c r="E14" s="49"/>
      <c r="F14" s="49"/>
      <c r="G14" s="49"/>
      <c r="H14" s="48"/>
      <c r="I14" s="47"/>
      <c r="J14" s="49"/>
      <c r="K14" s="49"/>
      <c r="L14" s="49"/>
      <c r="M14" s="48"/>
      <c r="N14" s="47"/>
      <c r="O14" s="49"/>
      <c r="P14" s="49"/>
      <c r="Q14" s="49"/>
      <c r="R14" s="48"/>
      <c r="S14" s="47"/>
      <c r="T14" s="49"/>
      <c r="U14" s="49"/>
      <c r="V14" s="49"/>
      <c r="W14" s="48"/>
      <c r="X14" s="47"/>
      <c r="Y14" s="49"/>
      <c r="Z14" s="59"/>
      <c r="AA14" s="59"/>
      <c r="AB14" s="60"/>
      <c r="AC14" s="134">
        <f t="shared" si="2"/>
        <v>0</v>
      </c>
      <c r="AD14" s="135">
        <f t="shared" si="3"/>
        <v>0</v>
      </c>
      <c r="AE14" s="136">
        <f t="shared" si="4"/>
        <v>0</v>
      </c>
      <c r="AF14" s="137">
        <f t="shared" si="5"/>
        <v>0</v>
      </c>
      <c r="AG14" s="42" t="str">
        <f>IF(Februar!AG14="","",Februar!AG14)</f>
        <v/>
      </c>
      <c r="AH14" s="133" t="str">
        <f t="shared" ca="1" si="6"/>
        <v/>
      </c>
    </row>
    <row r="15" spans="1:36" ht="20.100000000000001" customHeight="1">
      <c r="A15" s="128">
        <v>8</v>
      </c>
      <c r="B15" s="44" t="str">
        <f>IF(Februar!B15="","",Februar!B15)</f>
        <v>Name 8</v>
      </c>
      <c r="C15" s="45" t="str">
        <f>IF(Februar!C15="","",Februar!C15)</f>
        <v>Vorname 8</v>
      </c>
      <c r="D15" s="47"/>
      <c r="E15" s="49"/>
      <c r="F15" s="49"/>
      <c r="G15" s="49"/>
      <c r="H15" s="48"/>
      <c r="I15" s="47"/>
      <c r="J15" s="49"/>
      <c r="K15" s="49"/>
      <c r="L15" s="49"/>
      <c r="M15" s="48"/>
      <c r="N15" s="47"/>
      <c r="O15" s="49"/>
      <c r="P15" s="49"/>
      <c r="Q15" s="49"/>
      <c r="R15" s="48"/>
      <c r="S15" s="47"/>
      <c r="T15" s="49"/>
      <c r="U15" s="49"/>
      <c r="V15" s="49"/>
      <c r="W15" s="48"/>
      <c r="X15" s="47"/>
      <c r="Y15" s="49"/>
      <c r="Z15" s="59"/>
      <c r="AA15" s="59"/>
      <c r="AB15" s="60"/>
      <c r="AC15" s="134">
        <f t="shared" si="2"/>
        <v>0</v>
      </c>
      <c r="AD15" s="135">
        <f t="shared" si="3"/>
        <v>0</v>
      </c>
      <c r="AE15" s="136">
        <f t="shared" si="4"/>
        <v>0</v>
      </c>
      <c r="AF15" s="137">
        <f t="shared" si="5"/>
        <v>0</v>
      </c>
      <c r="AG15" s="42" t="str">
        <f>IF(Februar!AG15="","",Februar!AG15)</f>
        <v/>
      </c>
      <c r="AH15" s="133" t="str">
        <f t="shared" ca="1" si="6"/>
        <v/>
      </c>
    </row>
    <row r="16" spans="1:36" ht="20.100000000000001" customHeight="1">
      <c r="A16" s="128">
        <v>9</v>
      </c>
      <c r="B16" s="44" t="str">
        <f>IF(Februar!B16="","",Februar!B16)</f>
        <v>Name 9</v>
      </c>
      <c r="C16" s="45" t="str">
        <f>IF(Februar!C16="","",Februar!C16)</f>
        <v>Vorname 9</v>
      </c>
      <c r="D16" s="47"/>
      <c r="E16" s="49"/>
      <c r="F16" s="49"/>
      <c r="G16" s="49"/>
      <c r="H16" s="48"/>
      <c r="I16" s="47"/>
      <c r="J16" s="49"/>
      <c r="K16" s="49"/>
      <c r="L16" s="49"/>
      <c r="M16" s="48"/>
      <c r="N16" s="47"/>
      <c r="O16" s="49"/>
      <c r="P16" s="49"/>
      <c r="Q16" s="49"/>
      <c r="R16" s="48"/>
      <c r="S16" s="47"/>
      <c r="T16" s="49"/>
      <c r="U16" s="49"/>
      <c r="V16" s="49"/>
      <c r="W16" s="48"/>
      <c r="X16" s="47"/>
      <c r="Y16" s="49"/>
      <c r="Z16" s="59"/>
      <c r="AA16" s="59"/>
      <c r="AB16" s="60"/>
      <c r="AC16" s="134">
        <f t="shared" si="2"/>
        <v>0</v>
      </c>
      <c r="AD16" s="135">
        <f t="shared" si="3"/>
        <v>0</v>
      </c>
      <c r="AE16" s="136">
        <f t="shared" si="4"/>
        <v>0</v>
      </c>
      <c r="AF16" s="137">
        <f t="shared" si="5"/>
        <v>0</v>
      </c>
      <c r="AG16" s="42" t="str">
        <f>IF(Februar!AG16="","",Februar!AG16)</f>
        <v/>
      </c>
      <c r="AH16" s="133" t="str">
        <f t="shared" ca="1" si="6"/>
        <v/>
      </c>
    </row>
    <row r="17" spans="1:34" ht="20.100000000000001" customHeight="1">
      <c r="A17" s="128">
        <v>10</v>
      </c>
      <c r="B17" s="44" t="str">
        <f>IF(Februar!B17="","",Februar!B17)</f>
        <v>Name 10</v>
      </c>
      <c r="C17" s="45" t="str">
        <f>IF(Februar!C17="","",Februar!C17)</f>
        <v>Vorname 10</v>
      </c>
      <c r="D17" s="47"/>
      <c r="E17" s="49"/>
      <c r="F17" s="49"/>
      <c r="G17" s="49"/>
      <c r="H17" s="48"/>
      <c r="I17" s="47"/>
      <c r="J17" s="49"/>
      <c r="K17" s="49"/>
      <c r="L17" s="49"/>
      <c r="M17" s="48"/>
      <c r="N17" s="47"/>
      <c r="O17" s="49"/>
      <c r="P17" s="49"/>
      <c r="Q17" s="49"/>
      <c r="R17" s="48"/>
      <c r="S17" s="47"/>
      <c r="T17" s="49"/>
      <c r="U17" s="49"/>
      <c r="V17" s="49"/>
      <c r="W17" s="48"/>
      <c r="X17" s="47"/>
      <c r="Y17" s="49"/>
      <c r="Z17" s="59"/>
      <c r="AA17" s="59"/>
      <c r="AB17" s="60"/>
      <c r="AC17" s="134">
        <f t="shared" si="2"/>
        <v>0</v>
      </c>
      <c r="AD17" s="135">
        <f t="shared" si="3"/>
        <v>0</v>
      </c>
      <c r="AE17" s="136">
        <f t="shared" si="4"/>
        <v>0</v>
      </c>
      <c r="AF17" s="137">
        <f t="shared" si="5"/>
        <v>0</v>
      </c>
      <c r="AG17" s="42" t="str">
        <f>IF(Februar!AG17="","",Februar!AG17)</f>
        <v/>
      </c>
      <c r="AH17" s="133" t="str">
        <f t="shared" ca="1" si="6"/>
        <v/>
      </c>
    </row>
    <row r="18" spans="1:34" ht="20.100000000000001" customHeight="1">
      <c r="A18" s="128">
        <v>11</v>
      </c>
      <c r="B18" s="44" t="str">
        <f>IF(Februar!B18="","",Februar!B18)</f>
        <v>Name 11</v>
      </c>
      <c r="C18" s="45" t="str">
        <f>IF(Februar!C18="","",Februar!C18)</f>
        <v>Vorname 11</v>
      </c>
      <c r="D18" s="47"/>
      <c r="E18" s="49"/>
      <c r="F18" s="49"/>
      <c r="G18" s="49"/>
      <c r="H18" s="48"/>
      <c r="I18" s="47"/>
      <c r="J18" s="49"/>
      <c r="K18" s="49"/>
      <c r="L18" s="49"/>
      <c r="M18" s="48"/>
      <c r="N18" s="47"/>
      <c r="O18" s="49"/>
      <c r="P18" s="49"/>
      <c r="Q18" s="49"/>
      <c r="R18" s="48"/>
      <c r="S18" s="47"/>
      <c r="T18" s="49"/>
      <c r="U18" s="49"/>
      <c r="V18" s="49"/>
      <c r="W18" s="48"/>
      <c r="X18" s="47"/>
      <c r="Y18" s="49"/>
      <c r="Z18" s="59"/>
      <c r="AA18" s="59"/>
      <c r="AB18" s="60"/>
      <c r="AC18" s="134">
        <f t="shared" si="2"/>
        <v>0</v>
      </c>
      <c r="AD18" s="135">
        <f t="shared" si="3"/>
        <v>0</v>
      </c>
      <c r="AE18" s="136">
        <f t="shared" si="4"/>
        <v>0</v>
      </c>
      <c r="AF18" s="137">
        <f t="shared" si="5"/>
        <v>0</v>
      </c>
      <c r="AG18" s="42" t="str">
        <f>IF(Februar!AG18="","",Februar!AG18)</f>
        <v/>
      </c>
      <c r="AH18" s="133" t="str">
        <f t="shared" ca="1" si="6"/>
        <v/>
      </c>
    </row>
    <row r="19" spans="1:34" ht="20.100000000000001" customHeight="1">
      <c r="A19" s="128">
        <v>12</v>
      </c>
      <c r="B19" s="44" t="str">
        <f>IF(Februar!B19="","",Februar!B19)</f>
        <v>Name 12</v>
      </c>
      <c r="C19" s="45" t="str">
        <f>IF(Februar!C19="","",Februar!C19)</f>
        <v>Vorname 12</v>
      </c>
      <c r="D19" s="47"/>
      <c r="E19" s="49"/>
      <c r="F19" s="49"/>
      <c r="G19" s="49"/>
      <c r="H19" s="48"/>
      <c r="I19" s="47"/>
      <c r="J19" s="49"/>
      <c r="K19" s="49"/>
      <c r="L19" s="49"/>
      <c r="M19" s="48"/>
      <c r="N19" s="47"/>
      <c r="O19" s="49"/>
      <c r="P19" s="49"/>
      <c r="Q19" s="49"/>
      <c r="R19" s="48"/>
      <c r="S19" s="47"/>
      <c r="T19" s="49"/>
      <c r="U19" s="49"/>
      <c r="V19" s="49"/>
      <c r="W19" s="48"/>
      <c r="X19" s="47"/>
      <c r="Y19" s="49"/>
      <c r="Z19" s="59"/>
      <c r="AA19" s="59"/>
      <c r="AB19" s="60"/>
      <c r="AC19" s="134">
        <f t="shared" si="2"/>
        <v>0</v>
      </c>
      <c r="AD19" s="135">
        <f t="shared" si="3"/>
        <v>0</v>
      </c>
      <c r="AE19" s="136">
        <f t="shared" si="4"/>
        <v>0</v>
      </c>
      <c r="AF19" s="137">
        <f t="shared" si="5"/>
        <v>0</v>
      </c>
      <c r="AG19" s="42" t="str">
        <f>IF(Februar!AG19="","",Februar!AG19)</f>
        <v/>
      </c>
      <c r="AH19" s="133" t="str">
        <f t="shared" ca="1" si="6"/>
        <v/>
      </c>
    </row>
    <row r="20" spans="1:34" ht="20.100000000000001" customHeight="1">
      <c r="A20" s="128">
        <v>13</v>
      </c>
      <c r="B20" s="44" t="str">
        <f>IF(Februar!B20="","",Februar!B20)</f>
        <v>Name 13</v>
      </c>
      <c r="C20" s="45" t="str">
        <f>IF(Februar!C20="","",Februar!C20)</f>
        <v>Vorname 13</v>
      </c>
      <c r="D20" s="47"/>
      <c r="E20" s="49"/>
      <c r="F20" s="49"/>
      <c r="G20" s="49"/>
      <c r="H20" s="48"/>
      <c r="I20" s="47"/>
      <c r="J20" s="49"/>
      <c r="K20" s="49"/>
      <c r="L20" s="49"/>
      <c r="M20" s="48"/>
      <c r="N20" s="47"/>
      <c r="O20" s="49"/>
      <c r="P20" s="49"/>
      <c r="Q20" s="49"/>
      <c r="R20" s="48"/>
      <c r="S20" s="47"/>
      <c r="T20" s="49"/>
      <c r="U20" s="49"/>
      <c r="V20" s="49"/>
      <c r="W20" s="48"/>
      <c r="X20" s="47"/>
      <c r="Y20" s="49"/>
      <c r="Z20" s="59"/>
      <c r="AA20" s="59"/>
      <c r="AB20" s="60"/>
      <c r="AC20" s="134">
        <f t="shared" si="2"/>
        <v>0</v>
      </c>
      <c r="AD20" s="135">
        <f t="shared" si="3"/>
        <v>0</v>
      </c>
      <c r="AE20" s="136">
        <f t="shared" si="4"/>
        <v>0</v>
      </c>
      <c r="AF20" s="137">
        <f t="shared" si="5"/>
        <v>0</v>
      </c>
      <c r="AG20" s="42" t="str">
        <f>IF(Februar!AG20="","",Februar!AG20)</f>
        <v/>
      </c>
      <c r="AH20" s="133" t="str">
        <f t="shared" ca="1" si="6"/>
        <v/>
      </c>
    </row>
    <row r="21" spans="1:34" ht="20.100000000000001" customHeight="1">
      <c r="A21" s="128">
        <v>14</v>
      </c>
      <c r="B21" s="44" t="str">
        <f>IF(Februar!B21="","",Februar!B21)</f>
        <v>Name 14</v>
      </c>
      <c r="C21" s="45" t="str">
        <f>IF(Februar!C21="","",Februar!C21)</f>
        <v>Vorname 14</v>
      </c>
      <c r="D21" s="47"/>
      <c r="E21" s="49"/>
      <c r="F21" s="49"/>
      <c r="G21" s="49"/>
      <c r="H21" s="48"/>
      <c r="I21" s="47"/>
      <c r="J21" s="49"/>
      <c r="K21" s="49"/>
      <c r="L21" s="49"/>
      <c r="M21" s="48"/>
      <c r="N21" s="47"/>
      <c r="O21" s="49"/>
      <c r="P21" s="49"/>
      <c r="Q21" s="49"/>
      <c r="R21" s="48"/>
      <c r="S21" s="47"/>
      <c r="T21" s="49"/>
      <c r="U21" s="49"/>
      <c r="V21" s="49"/>
      <c r="W21" s="48"/>
      <c r="X21" s="47"/>
      <c r="Y21" s="49"/>
      <c r="Z21" s="59"/>
      <c r="AA21" s="59"/>
      <c r="AB21" s="60"/>
      <c r="AC21" s="134">
        <f t="shared" si="2"/>
        <v>0</v>
      </c>
      <c r="AD21" s="135">
        <f t="shared" si="3"/>
        <v>0</v>
      </c>
      <c r="AE21" s="136">
        <f t="shared" si="4"/>
        <v>0</v>
      </c>
      <c r="AF21" s="137">
        <f t="shared" si="5"/>
        <v>0</v>
      </c>
      <c r="AG21" s="42" t="str">
        <f>IF(Februar!AG21="","",Februar!AG21)</f>
        <v/>
      </c>
      <c r="AH21" s="133" t="str">
        <f t="shared" ca="1" si="6"/>
        <v/>
      </c>
    </row>
    <row r="22" spans="1:34" ht="20.100000000000001" customHeight="1">
      <c r="A22" s="128">
        <v>15</v>
      </c>
      <c r="B22" s="44" t="str">
        <f>IF(Februar!B22="","",Februar!B22)</f>
        <v>Name 15</v>
      </c>
      <c r="C22" s="45" t="str">
        <f>IF(Februar!C22="","",Februar!C22)</f>
        <v>Vorname 15</v>
      </c>
      <c r="D22" s="47"/>
      <c r="E22" s="49"/>
      <c r="F22" s="49"/>
      <c r="G22" s="49"/>
      <c r="H22" s="48"/>
      <c r="I22" s="47"/>
      <c r="J22" s="49"/>
      <c r="K22" s="49"/>
      <c r="L22" s="49"/>
      <c r="M22" s="48"/>
      <c r="N22" s="47"/>
      <c r="O22" s="49"/>
      <c r="P22" s="49"/>
      <c r="Q22" s="49"/>
      <c r="R22" s="48"/>
      <c r="S22" s="47"/>
      <c r="T22" s="49"/>
      <c r="U22" s="49"/>
      <c r="V22" s="49"/>
      <c r="W22" s="48"/>
      <c r="X22" s="47"/>
      <c r="Y22" s="49"/>
      <c r="Z22" s="59"/>
      <c r="AA22" s="59"/>
      <c r="AB22" s="60"/>
      <c r="AC22" s="134">
        <f t="shared" si="2"/>
        <v>0</v>
      </c>
      <c r="AD22" s="135">
        <f t="shared" si="3"/>
        <v>0</v>
      </c>
      <c r="AE22" s="136">
        <f t="shared" si="4"/>
        <v>0</v>
      </c>
      <c r="AF22" s="137">
        <f t="shared" si="5"/>
        <v>0</v>
      </c>
      <c r="AG22" s="42" t="str">
        <f>IF(Februar!AG22="","",Februar!AG22)</f>
        <v/>
      </c>
      <c r="AH22" s="133" t="str">
        <f t="shared" ca="1" si="6"/>
        <v/>
      </c>
    </row>
    <row r="23" spans="1:34" ht="20.100000000000001" customHeight="1">
      <c r="A23" s="128">
        <v>16</v>
      </c>
      <c r="B23" s="44" t="str">
        <f>IF(Februar!B23="","",Februar!B23)</f>
        <v>Name 16</v>
      </c>
      <c r="C23" s="45" t="str">
        <f>IF(Februar!C23="","",Februar!C23)</f>
        <v>Vorname 16</v>
      </c>
      <c r="D23" s="47"/>
      <c r="E23" s="49"/>
      <c r="F23" s="49"/>
      <c r="G23" s="49"/>
      <c r="H23" s="48"/>
      <c r="I23" s="47"/>
      <c r="J23" s="49"/>
      <c r="K23" s="49"/>
      <c r="L23" s="49"/>
      <c r="M23" s="48"/>
      <c r="N23" s="47"/>
      <c r="O23" s="49"/>
      <c r="P23" s="49"/>
      <c r="Q23" s="49"/>
      <c r="R23" s="48"/>
      <c r="S23" s="47"/>
      <c r="T23" s="49"/>
      <c r="U23" s="49"/>
      <c r="V23" s="49"/>
      <c r="W23" s="48"/>
      <c r="X23" s="47"/>
      <c r="Y23" s="49"/>
      <c r="Z23" s="59"/>
      <c r="AA23" s="59"/>
      <c r="AB23" s="60"/>
      <c r="AC23" s="134">
        <f t="shared" si="2"/>
        <v>0</v>
      </c>
      <c r="AD23" s="135">
        <f t="shared" si="3"/>
        <v>0</v>
      </c>
      <c r="AE23" s="136">
        <f t="shared" si="4"/>
        <v>0</v>
      </c>
      <c r="AF23" s="137">
        <f t="shared" si="5"/>
        <v>0</v>
      </c>
      <c r="AG23" s="42" t="str">
        <f>IF(Februar!AG23="","",Februar!AG23)</f>
        <v/>
      </c>
      <c r="AH23" s="133" t="str">
        <f t="shared" ca="1" si="6"/>
        <v/>
      </c>
    </row>
    <row r="24" spans="1:34" ht="20.100000000000001" customHeight="1">
      <c r="A24" s="128">
        <v>17</v>
      </c>
      <c r="B24" s="44" t="str">
        <f>IF(Februar!B24="","",Februar!B24)</f>
        <v>Name 17</v>
      </c>
      <c r="C24" s="45" t="str">
        <f>IF(Februar!C24="","",Februar!C24)</f>
        <v>Vorname 17</v>
      </c>
      <c r="D24" s="47"/>
      <c r="E24" s="49"/>
      <c r="F24" s="49"/>
      <c r="G24" s="49"/>
      <c r="H24" s="48"/>
      <c r="I24" s="47"/>
      <c r="J24" s="49"/>
      <c r="K24" s="49"/>
      <c r="L24" s="49"/>
      <c r="M24" s="48"/>
      <c r="N24" s="47"/>
      <c r="O24" s="49"/>
      <c r="P24" s="49"/>
      <c r="Q24" s="49"/>
      <c r="R24" s="48"/>
      <c r="S24" s="47"/>
      <c r="T24" s="49"/>
      <c r="U24" s="49"/>
      <c r="V24" s="49"/>
      <c r="W24" s="48"/>
      <c r="X24" s="47"/>
      <c r="Y24" s="49"/>
      <c r="Z24" s="59"/>
      <c r="AA24" s="59"/>
      <c r="AB24" s="60"/>
      <c r="AC24" s="134">
        <f t="shared" si="2"/>
        <v>0</v>
      </c>
      <c r="AD24" s="135">
        <f t="shared" si="3"/>
        <v>0</v>
      </c>
      <c r="AE24" s="136">
        <f t="shared" si="4"/>
        <v>0</v>
      </c>
      <c r="AF24" s="137">
        <f t="shared" si="5"/>
        <v>0</v>
      </c>
      <c r="AG24" s="42" t="str">
        <f>IF(Februar!AG24="","",Februar!AG24)</f>
        <v/>
      </c>
      <c r="AH24" s="133" t="str">
        <f t="shared" ca="1" si="6"/>
        <v/>
      </c>
    </row>
    <row r="25" spans="1:34" ht="20.100000000000001" customHeight="1">
      <c r="A25" s="128">
        <v>18</v>
      </c>
      <c r="B25" s="44" t="str">
        <f>IF(Februar!B25="","",Februar!B25)</f>
        <v>Name 18</v>
      </c>
      <c r="C25" s="45" t="str">
        <f>IF(Februar!C25="","",Februar!C25)</f>
        <v>Vorname 18</v>
      </c>
      <c r="D25" s="47"/>
      <c r="E25" s="49"/>
      <c r="F25" s="49"/>
      <c r="G25" s="49"/>
      <c r="H25" s="48"/>
      <c r="I25" s="47"/>
      <c r="J25" s="49"/>
      <c r="K25" s="49"/>
      <c r="L25" s="49"/>
      <c r="M25" s="48"/>
      <c r="N25" s="47"/>
      <c r="O25" s="49"/>
      <c r="P25" s="49"/>
      <c r="Q25" s="49"/>
      <c r="R25" s="48"/>
      <c r="S25" s="47"/>
      <c r="T25" s="49"/>
      <c r="U25" s="49"/>
      <c r="V25" s="49"/>
      <c r="W25" s="48"/>
      <c r="X25" s="47"/>
      <c r="Y25" s="49"/>
      <c r="Z25" s="59"/>
      <c r="AA25" s="59"/>
      <c r="AB25" s="60"/>
      <c r="AC25" s="134">
        <f t="shared" si="2"/>
        <v>0</v>
      </c>
      <c r="AD25" s="135">
        <f t="shared" si="3"/>
        <v>0</v>
      </c>
      <c r="AE25" s="136">
        <f t="shared" si="4"/>
        <v>0</v>
      </c>
      <c r="AF25" s="137">
        <f t="shared" si="5"/>
        <v>0</v>
      </c>
      <c r="AG25" s="42" t="str">
        <f>IF(Februar!AG25="","",Februar!AG25)</f>
        <v/>
      </c>
      <c r="AH25" s="133" t="str">
        <f t="shared" ca="1" si="6"/>
        <v/>
      </c>
    </row>
    <row r="26" spans="1:34" ht="20.100000000000001" customHeight="1">
      <c r="A26" s="128">
        <v>19</v>
      </c>
      <c r="B26" s="44" t="str">
        <f>IF(Februar!B26="","",Februar!B26)</f>
        <v>Name 19</v>
      </c>
      <c r="C26" s="45" t="str">
        <f>IF(Februar!C26="","",Februar!C26)</f>
        <v>Vorname 19</v>
      </c>
      <c r="D26" s="47"/>
      <c r="E26" s="49"/>
      <c r="F26" s="49"/>
      <c r="G26" s="49"/>
      <c r="H26" s="48"/>
      <c r="I26" s="47"/>
      <c r="J26" s="49"/>
      <c r="K26" s="49"/>
      <c r="L26" s="49"/>
      <c r="M26" s="48"/>
      <c r="N26" s="47"/>
      <c r="O26" s="49"/>
      <c r="P26" s="49"/>
      <c r="Q26" s="49"/>
      <c r="R26" s="48"/>
      <c r="S26" s="47"/>
      <c r="T26" s="49"/>
      <c r="U26" s="49"/>
      <c r="V26" s="49"/>
      <c r="W26" s="48"/>
      <c r="X26" s="47"/>
      <c r="Y26" s="49"/>
      <c r="Z26" s="59"/>
      <c r="AA26" s="59"/>
      <c r="AB26" s="60"/>
      <c r="AC26" s="134">
        <f t="shared" si="2"/>
        <v>0</v>
      </c>
      <c r="AD26" s="135">
        <f t="shared" si="3"/>
        <v>0</v>
      </c>
      <c r="AE26" s="136">
        <f t="shared" si="4"/>
        <v>0</v>
      </c>
      <c r="AF26" s="137">
        <f t="shared" si="5"/>
        <v>0</v>
      </c>
      <c r="AG26" s="42" t="str">
        <f>IF(Februar!AG26="","",Februar!AG26)</f>
        <v/>
      </c>
      <c r="AH26" s="133" t="str">
        <f t="shared" ca="1" si="6"/>
        <v/>
      </c>
    </row>
    <row r="27" spans="1:34" ht="20.100000000000001" customHeight="1">
      <c r="A27" s="128">
        <v>20</v>
      </c>
      <c r="B27" s="44" t="str">
        <f>IF(Februar!B27="","",Februar!B27)</f>
        <v>Name 20</v>
      </c>
      <c r="C27" s="45" t="str">
        <f>IF(Februar!C27="","",Februar!C27)</f>
        <v>Vorname 20</v>
      </c>
      <c r="D27" s="47"/>
      <c r="E27" s="49"/>
      <c r="F27" s="49"/>
      <c r="G27" s="49"/>
      <c r="H27" s="48"/>
      <c r="I27" s="47"/>
      <c r="J27" s="49"/>
      <c r="K27" s="49"/>
      <c r="L27" s="49"/>
      <c r="M27" s="48"/>
      <c r="N27" s="47"/>
      <c r="O27" s="49"/>
      <c r="P27" s="49"/>
      <c r="Q27" s="49"/>
      <c r="R27" s="48"/>
      <c r="S27" s="47"/>
      <c r="T27" s="49"/>
      <c r="U27" s="49"/>
      <c r="V27" s="49"/>
      <c r="W27" s="48"/>
      <c r="X27" s="47"/>
      <c r="Y27" s="49"/>
      <c r="Z27" s="59"/>
      <c r="AA27" s="59"/>
      <c r="AB27" s="60"/>
      <c r="AC27" s="134">
        <f t="shared" si="2"/>
        <v>0</v>
      </c>
      <c r="AD27" s="135">
        <f t="shared" si="3"/>
        <v>0</v>
      </c>
      <c r="AE27" s="136">
        <f t="shared" si="4"/>
        <v>0</v>
      </c>
      <c r="AF27" s="137">
        <f t="shared" si="5"/>
        <v>0</v>
      </c>
      <c r="AG27" s="42" t="str">
        <f>IF(Februar!AG27="","",Februar!AG27)</f>
        <v/>
      </c>
      <c r="AH27" s="133" t="str">
        <f t="shared" ca="1" si="6"/>
        <v/>
      </c>
    </row>
    <row r="28" spans="1:34" ht="20.100000000000001" customHeight="1">
      <c r="A28" s="128">
        <v>21</v>
      </c>
      <c r="B28" s="44" t="str">
        <f>IF(Februar!B28="","",Februar!B28)</f>
        <v>Name 21</v>
      </c>
      <c r="C28" s="45" t="str">
        <f>IF(Februar!C28="","",Februar!C28)</f>
        <v>Vorname 21</v>
      </c>
      <c r="D28" s="47"/>
      <c r="E28" s="49"/>
      <c r="F28" s="49"/>
      <c r="G28" s="49"/>
      <c r="H28" s="48"/>
      <c r="I28" s="47"/>
      <c r="J28" s="49"/>
      <c r="K28" s="49"/>
      <c r="L28" s="49"/>
      <c r="M28" s="48"/>
      <c r="N28" s="47"/>
      <c r="O28" s="49"/>
      <c r="P28" s="49"/>
      <c r="Q28" s="49"/>
      <c r="R28" s="48"/>
      <c r="S28" s="47"/>
      <c r="T28" s="49"/>
      <c r="U28" s="49"/>
      <c r="V28" s="49"/>
      <c r="W28" s="48"/>
      <c r="X28" s="47"/>
      <c r="Y28" s="49"/>
      <c r="Z28" s="59"/>
      <c r="AA28" s="59"/>
      <c r="AB28" s="60"/>
      <c r="AC28" s="134">
        <f t="shared" si="2"/>
        <v>0</v>
      </c>
      <c r="AD28" s="135">
        <f t="shared" si="3"/>
        <v>0</v>
      </c>
      <c r="AE28" s="136">
        <f t="shared" si="4"/>
        <v>0</v>
      </c>
      <c r="AF28" s="137">
        <f t="shared" si="5"/>
        <v>0</v>
      </c>
      <c r="AG28" s="42" t="str">
        <f>IF(Februar!AG28="","",Februar!AG28)</f>
        <v/>
      </c>
      <c r="AH28" s="133" t="str">
        <f t="shared" ca="1" si="6"/>
        <v/>
      </c>
    </row>
    <row r="29" spans="1:34" ht="20.100000000000001" customHeight="1">
      <c r="A29" s="128">
        <v>22</v>
      </c>
      <c r="B29" s="44" t="str">
        <f>IF(Februar!B29="","",Februar!B29)</f>
        <v>Name 22</v>
      </c>
      <c r="C29" s="45" t="str">
        <f>IF(Februar!C29="","",Februar!C29)</f>
        <v>Vorname 22</v>
      </c>
      <c r="D29" s="47"/>
      <c r="E29" s="49"/>
      <c r="F29" s="49"/>
      <c r="G29" s="49"/>
      <c r="H29" s="48"/>
      <c r="I29" s="47"/>
      <c r="J29" s="49"/>
      <c r="K29" s="49"/>
      <c r="L29" s="49"/>
      <c r="M29" s="48"/>
      <c r="N29" s="47"/>
      <c r="O29" s="49"/>
      <c r="P29" s="49"/>
      <c r="Q29" s="49"/>
      <c r="R29" s="48"/>
      <c r="S29" s="47"/>
      <c r="T29" s="49"/>
      <c r="U29" s="49"/>
      <c r="V29" s="49"/>
      <c r="W29" s="48"/>
      <c r="X29" s="47"/>
      <c r="Y29" s="49"/>
      <c r="Z29" s="59"/>
      <c r="AA29" s="59"/>
      <c r="AB29" s="60"/>
      <c r="AC29" s="134">
        <f t="shared" si="2"/>
        <v>0</v>
      </c>
      <c r="AD29" s="135">
        <f t="shared" si="3"/>
        <v>0</v>
      </c>
      <c r="AE29" s="136">
        <f t="shared" si="4"/>
        <v>0</v>
      </c>
      <c r="AF29" s="137">
        <f t="shared" si="5"/>
        <v>0</v>
      </c>
      <c r="AG29" s="42" t="str">
        <f>IF(Februar!AG29="","",Februar!AG29)</f>
        <v/>
      </c>
      <c r="AH29" s="133" t="str">
        <f t="shared" ca="1" si="6"/>
        <v/>
      </c>
    </row>
    <row r="30" spans="1:34" ht="20.100000000000001" customHeight="1">
      <c r="A30" s="128">
        <v>23</v>
      </c>
      <c r="B30" s="44" t="str">
        <f>IF(Februar!B30="","",Februar!B30)</f>
        <v>Name 23</v>
      </c>
      <c r="C30" s="45" t="str">
        <f>IF(Februar!C30="","",Februar!C30)</f>
        <v>Vorname 23</v>
      </c>
      <c r="D30" s="47"/>
      <c r="E30" s="49"/>
      <c r="F30" s="49"/>
      <c r="G30" s="49"/>
      <c r="H30" s="48"/>
      <c r="I30" s="47"/>
      <c r="J30" s="49"/>
      <c r="K30" s="49"/>
      <c r="L30" s="49"/>
      <c r="M30" s="48"/>
      <c r="N30" s="47"/>
      <c r="O30" s="49"/>
      <c r="P30" s="49"/>
      <c r="Q30" s="49"/>
      <c r="R30" s="48"/>
      <c r="S30" s="47"/>
      <c r="T30" s="49"/>
      <c r="U30" s="49"/>
      <c r="V30" s="49"/>
      <c r="W30" s="48"/>
      <c r="X30" s="47"/>
      <c r="Y30" s="49"/>
      <c r="Z30" s="59"/>
      <c r="AA30" s="59"/>
      <c r="AB30" s="60"/>
      <c r="AC30" s="134">
        <f t="shared" si="2"/>
        <v>0</v>
      </c>
      <c r="AD30" s="135">
        <f t="shared" si="3"/>
        <v>0</v>
      </c>
      <c r="AE30" s="136">
        <f t="shared" si="4"/>
        <v>0</v>
      </c>
      <c r="AF30" s="137">
        <f t="shared" si="5"/>
        <v>0</v>
      </c>
      <c r="AG30" s="42" t="str">
        <f>IF(Februar!AG30="","",Februar!AG30)</f>
        <v/>
      </c>
      <c r="AH30" s="133" t="str">
        <f t="shared" ca="1" si="6"/>
        <v/>
      </c>
    </row>
    <row r="31" spans="1:34" ht="20.100000000000001" customHeight="1">
      <c r="A31" s="128">
        <v>24</v>
      </c>
      <c r="B31" s="44" t="str">
        <f>IF(Februar!B31="","",Februar!B31)</f>
        <v>Name 24</v>
      </c>
      <c r="C31" s="45" t="str">
        <f>IF(Februar!C31="","",Februar!C31)</f>
        <v>Vorname 24</v>
      </c>
      <c r="D31" s="47"/>
      <c r="E31" s="49"/>
      <c r="F31" s="49"/>
      <c r="G31" s="49"/>
      <c r="H31" s="48"/>
      <c r="I31" s="47"/>
      <c r="J31" s="49"/>
      <c r="K31" s="49"/>
      <c r="L31" s="49"/>
      <c r="M31" s="48"/>
      <c r="N31" s="47"/>
      <c r="O31" s="49"/>
      <c r="P31" s="49"/>
      <c r="Q31" s="49"/>
      <c r="R31" s="48"/>
      <c r="S31" s="47"/>
      <c r="T31" s="49"/>
      <c r="U31" s="49"/>
      <c r="V31" s="49"/>
      <c r="W31" s="48"/>
      <c r="X31" s="47"/>
      <c r="Y31" s="49"/>
      <c r="Z31" s="59"/>
      <c r="AA31" s="59"/>
      <c r="AB31" s="60"/>
      <c r="AC31" s="134">
        <f t="shared" si="2"/>
        <v>0</v>
      </c>
      <c r="AD31" s="135">
        <f t="shared" si="3"/>
        <v>0</v>
      </c>
      <c r="AE31" s="136">
        <f t="shared" si="4"/>
        <v>0</v>
      </c>
      <c r="AF31" s="137">
        <f t="shared" si="5"/>
        <v>0</v>
      </c>
      <c r="AG31" s="42" t="str">
        <f>IF(Februar!AG31="","",Februar!AG31)</f>
        <v/>
      </c>
      <c r="AH31" s="133" t="str">
        <f t="shared" ca="1" si="6"/>
        <v/>
      </c>
    </row>
    <row r="32" spans="1:34" ht="20.100000000000001" customHeight="1">
      <c r="A32" s="128">
        <v>25</v>
      </c>
      <c r="B32" s="44" t="str">
        <f>IF(Februar!B32="","",Februar!B32)</f>
        <v>Name 25</v>
      </c>
      <c r="C32" s="45" t="str">
        <f>IF(Februar!C32="","",Februar!C32)</f>
        <v>Vorname 25</v>
      </c>
      <c r="D32" s="47"/>
      <c r="E32" s="49"/>
      <c r="F32" s="49"/>
      <c r="G32" s="49"/>
      <c r="H32" s="48"/>
      <c r="I32" s="47"/>
      <c r="J32" s="49"/>
      <c r="K32" s="49"/>
      <c r="L32" s="49"/>
      <c r="M32" s="48"/>
      <c r="N32" s="47"/>
      <c r="O32" s="49"/>
      <c r="P32" s="49"/>
      <c r="Q32" s="49"/>
      <c r="R32" s="48"/>
      <c r="S32" s="47"/>
      <c r="T32" s="49"/>
      <c r="U32" s="49"/>
      <c r="V32" s="49"/>
      <c r="W32" s="48"/>
      <c r="X32" s="47"/>
      <c r="Y32" s="49"/>
      <c r="Z32" s="59"/>
      <c r="AA32" s="59"/>
      <c r="AB32" s="60"/>
      <c r="AC32" s="134">
        <f t="shared" si="2"/>
        <v>0</v>
      </c>
      <c r="AD32" s="135">
        <f t="shared" si="3"/>
        <v>0</v>
      </c>
      <c r="AE32" s="136">
        <f t="shared" si="4"/>
        <v>0</v>
      </c>
      <c r="AF32" s="137">
        <f t="shared" si="5"/>
        <v>0</v>
      </c>
      <c r="AG32" s="42" t="str">
        <f>IF(Februar!AG32="","",Februar!AG32)</f>
        <v/>
      </c>
      <c r="AH32" s="133" t="str">
        <f t="shared" ca="1" si="6"/>
        <v/>
      </c>
    </row>
    <row r="33" spans="1:34" ht="20.100000000000001" customHeight="1">
      <c r="A33" s="128">
        <v>26</v>
      </c>
      <c r="B33" s="44" t="str">
        <f>IF(Februar!B33="","",Februar!B33)</f>
        <v>Name 26</v>
      </c>
      <c r="C33" s="45" t="str">
        <f>IF(Februar!C33="","",Februar!C33)</f>
        <v>Vorname 26</v>
      </c>
      <c r="D33" s="47"/>
      <c r="E33" s="49"/>
      <c r="F33" s="49"/>
      <c r="G33" s="49"/>
      <c r="H33" s="48"/>
      <c r="I33" s="47"/>
      <c r="J33" s="49"/>
      <c r="K33" s="49"/>
      <c r="L33" s="49"/>
      <c r="M33" s="48"/>
      <c r="N33" s="47"/>
      <c r="O33" s="49"/>
      <c r="P33" s="49"/>
      <c r="Q33" s="49"/>
      <c r="R33" s="48"/>
      <c r="S33" s="47"/>
      <c r="T33" s="49"/>
      <c r="U33" s="49"/>
      <c r="V33" s="49"/>
      <c r="W33" s="48"/>
      <c r="X33" s="47"/>
      <c r="Y33" s="49"/>
      <c r="Z33" s="59"/>
      <c r="AA33" s="59"/>
      <c r="AB33" s="60"/>
      <c r="AC33" s="134">
        <f t="shared" si="2"/>
        <v>0</v>
      </c>
      <c r="AD33" s="135">
        <f t="shared" si="3"/>
        <v>0</v>
      </c>
      <c r="AE33" s="136">
        <f t="shared" si="4"/>
        <v>0</v>
      </c>
      <c r="AF33" s="137">
        <f t="shared" si="5"/>
        <v>0</v>
      </c>
      <c r="AG33" s="42" t="str">
        <f>IF(Februar!AG33="","",Februar!AG33)</f>
        <v/>
      </c>
      <c r="AH33" s="133" t="str">
        <f t="shared" ca="1" si="6"/>
        <v/>
      </c>
    </row>
    <row r="34" spans="1:34" ht="20.100000000000001" customHeight="1">
      <c r="A34" s="128">
        <v>27</v>
      </c>
      <c r="B34" s="44" t="str">
        <f>IF(Februar!B34="","",Februar!B34)</f>
        <v>Name 27</v>
      </c>
      <c r="C34" s="45" t="str">
        <f>IF(Februar!C34="","",Februar!C34)</f>
        <v>Vorname 27</v>
      </c>
      <c r="D34" s="47"/>
      <c r="E34" s="49"/>
      <c r="F34" s="49"/>
      <c r="G34" s="49"/>
      <c r="H34" s="48"/>
      <c r="I34" s="47"/>
      <c r="J34" s="49"/>
      <c r="K34" s="49"/>
      <c r="L34" s="49"/>
      <c r="M34" s="48"/>
      <c r="N34" s="47"/>
      <c r="O34" s="49"/>
      <c r="P34" s="49"/>
      <c r="Q34" s="49"/>
      <c r="R34" s="48"/>
      <c r="S34" s="47"/>
      <c r="T34" s="49"/>
      <c r="U34" s="49"/>
      <c r="V34" s="49"/>
      <c r="W34" s="48"/>
      <c r="X34" s="47"/>
      <c r="Y34" s="49"/>
      <c r="Z34" s="59"/>
      <c r="AA34" s="59"/>
      <c r="AB34" s="60"/>
      <c r="AC34" s="134">
        <f t="shared" si="2"/>
        <v>0</v>
      </c>
      <c r="AD34" s="135">
        <f t="shared" si="3"/>
        <v>0</v>
      </c>
      <c r="AE34" s="136">
        <f t="shared" si="4"/>
        <v>0</v>
      </c>
      <c r="AF34" s="137">
        <f t="shared" si="5"/>
        <v>0</v>
      </c>
      <c r="AG34" s="42" t="str">
        <f>IF(Februar!AG34="","",Februar!AG34)</f>
        <v/>
      </c>
      <c r="AH34" s="133" t="str">
        <f t="shared" ca="1" si="6"/>
        <v/>
      </c>
    </row>
    <row r="35" spans="1:34" ht="20.100000000000001" customHeight="1">
      <c r="A35" s="128">
        <v>28</v>
      </c>
      <c r="B35" s="44" t="str">
        <f>IF(Februar!B35="","",Februar!B35)</f>
        <v>Name 28</v>
      </c>
      <c r="C35" s="45" t="str">
        <f>IF(Februar!C35="","",Februar!C35)</f>
        <v>Vorname 28</v>
      </c>
      <c r="D35" s="47"/>
      <c r="E35" s="49"/>
      <c r="F35" s="49"/>
      <c r="G35" s="49"/>
      <c r="H35" s="48"/>
      <c r="I35" s="47"/>
      <c r="J35" s="49"/>
      <c r="K35" s="49"/>
      <c r="L35" s="49"/>
      <c r="M35" s="48"/>
      <c r="N35" s="47"/>
      <c r="O35" s="49"/>
      <c r="P35" s="49"/>
      <c r="Q35" s="49"/>
      <c r="R35" s="48"/>
      <c r="S35" s="47"/>
      <c r="T35" s="49"/>
      <c r="U35" s="49"/>
      <c r="V35" s="49"/>
      <c r="W35" s="48"/>
      <c r="X35" s="47"/>
      <c r="Y35" s="49"/>
      <c r="Z35" s="59"/>
      <c r="AA35" s="59"/>
      <c r="AB35" s="60"/>
      <c r="AC35" s="134">
        <f t="shared" si="2"/>
        <v>0</v>
      </c>
      <c r="AD35" s="135">
        <f t="shared" si="3"/>
        <v>0</v>
      </c>
      <c r="AE35" s="136">
        <f t="shared" si="4"/>
        <v>0</v>
      </c>
      <c r="AF35" s="137">
        <f t="shared" si="5"/>
        <v>0</v>
      </c>
      <c r="AG35" s="42" t="str">
        <f>IF(Februar!AG35="","",Februar!AG35)</f>
        <v/>
      </c>
      <c r="AH35" s="133" t="str">
        <f t="shared" ca="1" si="6"/>
        <v/>
      </c>
    </row>
    <row r="36" spans="1:34" ht="20.100000000000001" customHeight="1">
      <c r="A36" s="128">
        <v>29</v>
      </c>
      <c r="B36" s="44" t="str">
        <f>IF(Februar!B36="","",Februar!B36)</f>
        <v>Name 29</v>
      </c>
      <c r="C36" s="45" t="str">
        <f>IF(Februar!C36="","",Februar!C36)</f>
        <v>Vorname 29</v>
      </c>
      <c r="D36" s="47"/>
      <c r="E36" s="49"/>
      <c r="F36" s="49"/>
      <c r="G36" s="49"/>
      <c r="H36" s="48"/>
      <c r="I36" s="47"/>
      <c r="J36" s="49"/>
      <c r="K36" s="49"/>
      <c r="L36" s="49"/>
      <c r="M36" s="48"/>
      <c r="N36" s="47"/>
      <c r="O36" s="49"/>
      <c r="P36" s="49"/>
      <c r="Q36" s="49"/>
      <c r="R36" s="48"/>
      <c r="S36" s="47"/>
      <c r="T36" s="49"/>
      <c r="U36" s="49"/>
      <c r="V36" s="49"/>
      <c r="W36" s="48"/>
      <c r="X36" s="47"/>
      <c r="Y36" s="49"/>
      <c r="Z36" s="59"/>
      <c r="AA36" s="59"/>
      <c r="AB36" s="60"/>
      <c r="AC36" s="134">
        <f t="shared" si="2"/>
        <v>0</v>
      </c>
      <c r="AD36" s="135">
        <f t="shared" si="3"/>
        <v>0</v>
      </c>
      <c r="AE36" s="136">
        <f t="shared" si="4"/>
        <v>0</v>
      </c>
      <c r="AF36" s="137">
        <f t="shared" si="5"/>
        <v>0</v>
      </c>
      <c r="AG36" s="42" t="str">
        <f>IF(Februar!AG36="","",Februar!AG36)</f>
        <v/>
      </c>
      <c r="AH36" s="133" t="str">
        <f t="shared" ca="1" si="6"/>
        <v/>
      </c>
    </row>
    <row r="37" spans="1:34" ht="20.100000000000001" customHeight="1">
      <c r="A37" s="128">
        <v>30</v>
      </c>
      <c r="B37" s="44" t="str">
        <f>IF(Februar!B37="","",Februar!B37)</f>
        <v>Name 30</v>
      </c>
      <c r="C37" s="45" t="str">
        <f>IF(Februar!C37="","",Februar!C37)</f>
        <v>Vorname 30</v>
      </c>
      <c r="D37" s="47"/>
      <c r="E37" s="49"/>
      <c r="F37" s="49"/>
      <c r="G37" s="49"/>
      <c r="H37" s="48"/>
      <c r="I37" s="47"/>
      <c r="J37" s="49"/>
      <c r="K37" s="49"/>
      <c r="L37" s="49"/>
      <c r="M37" s="48"/>
      <c r="N37" s="47"/>
      <c r="O37" s="49"/>
      <c r="P37" s="49"/>
      <c r="Q37" s="49"/>
      <c r="R37" s="48"/>
      <c r="S37" s="47"/>
      <c r="T37" s="49"/>
      <c r="U37" s="49"/>
      <c r="V37" s="49"/>
      <c r="W37" s="48"/>
      <c r="X37" s="47"/>
      <c r="Y37" s="49"/>
      <c r="Z37" s="59"/>
      <c r="AA37" s="59"/>
      <c r="AB37" s="60"/>
      <c r="AC37" s="134">
        <f t="shared" si="2"/>
        <v>0</v>
      </c>
      <c r="AD37" s="135">
        <f t="shared" si="3"/>
        <v>0</v>
      </c>
      <c r="AE37" s="136">
        <f t="shared" si="4"/>
        <v>0</v>
      </c>
      <c r="AF37" s="137">
        <f t="shared" si="5"/>
        <v>0</v>
      </c>
      <c r="AG37" s="42" t="str">
        <f>IF(Februar!AG37="","",Februar!AG37)</f>
        <v/>
      </c>
      <c r="AH37" s="133" t="str">
        <f t="shared" ca="1" si="6"/>
        <v/>
      </c>
    </row>
    <row r="38" spans="1:34" ht="20.100000000000001" customHeight="1">
      <c r="A38" s="128">
        <v>31</v>
      </c>
      <c r="B38" s="44" t="str">
        <f>IF(Februar!B38="","",Februar!B38)</f>
        <v>Name 31</v>
      </c>
      <c r="C38" s="45" t="str">
        <f>IF(Februar!C38="","",Februar!C38)</f>
        <v>Vorname 31</v>
      </c>
      <c r="D38" s="47"/>
      <c r="E38" s="49"/>
      <c r="F38" s="49"/>
      <c r="G38" s="49"/>
      <c r="H38" s="48"/>
      <c r="I38" s="47"/>
      <c r="J38" s="49"/>
      <c r="K38" s="49"/>
      <c r="L38" s="49"/>
      <c r="M38" s="48"/>
      <c r="N38" s="47"/>
      <c r="O38" s="49"/>
      <c r="P38" s="49"/>
      <c r="Q38" s="49"/>
      <c r="R38" s="48"/>
      <c r="S38" s="47"/>
      <c r="T38" s="49"/>
      <c r="U38" s="49"/>
      <c r="V38" s="49"/>
      <c r="W38" s="48"/>
      <c r="X38" s="47"/>
      <c r="Y38" s="49"/>
      <c r="Z38" s="59"/>
      <c r="AA38" s="59"/>
      <c r="AB38" s="60"/>
      <c r="AC38" s="134">
        <f t="shared" si="2"/>
        <v>0</v>
      </c>
      <c r="AD38" s="135">
        <f t="shared" si="3"/>
        <v>0</v>
      </c>
      <c r="AE38" s="136">
        <f t="shared" si="4"/>
        <v>0</v>
      </c>
      <c r="AF38" s="137">
        <f t="shared" si="5"/>
        <v>0</v>
      </c>
      <c r="AG38" s="42" t="str">
        <f>IF(Februar!AG38="","",Februar!AG38)</f>
        <v/>
      </c>
      <c r="AH38" s="133" t="str">
        <f t="shared" ca="1" si="6"/>
        <v/>
      </c>
    </row>
    <row r="39" spans="1:34" ht="20.100000000000001" customHeight="1">
      <c r="A39" s="128">
        <v>32</v>
      </c>
      <c r="B39" s="44" t="str">
        <f>IF(Februar!B39="","",Februar!B39)</f>
        <v>Name 32</v>
      </c>
      <c r="C39" s="45" t="str">
        <f>IF(Februar!C39="","",Februar!C39)</f>
        <v>Vorname 32</v>
      </c>
      <c r="D39" s="47"/>
      <c r="E39" s="49"/>
      <c r="F39" s="49"/>
      <c r="G39" s="49"/>
      <c r="H39" s="48"/>
      <c r="I39" s="47"/>
      <c r="J39" s="49"/>
      <c r="K39" s="49"/>
      <c r="L39" s="49"/>
      <c r="M39" s="48"/>
      <c r="N39" s="47"/>
      <c r="O39" s="49"/>
      <c r="P39" s="49"/>
      <c r="Q39" s="49"/>
      <c r="R39" s="48"/>
      <c r="S39" s="47"/>
      <c r="T39" s="49"/>
      <c r="U39" s="49"/>
      <c r="V39" s="49"/>
      <c r="W39" s="48"/>
      <c r="X39" s="47"/>
      <c r="Y39" s="49"/>
      <c r="Z39" s="59"/>
      <c r="AA39" s="59"/>
      <c r="AB39" s="60"/>
      <c r="AC39" s="134">
        <f t="shared" si="2"/>
        <v>0</v>
      </c>
      <c r="AD39" s="135">
        <f t="shared" si="3"/>
        <v>0</v>
      </c>
      <c r="AE39" s="136">
        <f t="shared" si="4"/>
        <v>0</v>
      </c>
      <c r="AF39" s="137">
        <f t="shared" si="5"/>
        <v>0</v>
      </c>
      <c r="AG39" s="42" t="str">
        <f>IF(Februar!AG39="","",Februar!AG39)</f>
        <v/>
      </c>
      <c r="AH39" s="133" t="str">
        <f t="shared" ca="1" si="6"/>
        <v/>
      </c>
    </row>
    <row r="40" spans="1:34" ht="20.100000000000001" customHeight="1">
      <c r="A40" s="128">
        <v>33</v>
      </c>
      <c r="B40" s="44" t="str">
        <f>IF(Februar!B40="","",Februar!B40)</f>
        <v>Name 33</v>
      </c>
      <c r="C40" s="45" t="str">
        <f>IF(Februar!C40="","",Februar!C40)</f>
        <v>Vorname 33</v>
      </c>
      <c r="D40" s="47"/>
      <c r="E40" s="49"/>
      <c r="F40" s="49"/>
      <c r="G40" s="49"/>
      <c r="H40" s="48"/>
      <c r="I40" s="47"/>
      <c r="J40" s="49"/>
      <c r="K40" s="49"/>
      <c r="L40" s="49"/>
      <c r="M40" s="48"/>
      <c r="N40" s="47"/>
      <c r="O40" s="49"/>
      <c r="P40" s="49"/>
      <c r="Q40" s="49"/>
      <c r="R40" s="48"/>
      <c r="S40" s="47"/>
      <c r="T40" s="49"/>
      <c r="U40" s="49"/>
      <c r="V40" s="49"/>
      <c r="W40" s="48"/>
      <c r="X40" s="47"/>
      <c r="Y40" s="49"/>
      <c r="Z40" s="59"/>
      <c r="AA40" s="59"/>
      <c r="AB40" s="60"/>
      <c r="AC40" s="134">
        <f t="shared" si="2"/>
        <v>0</v>
      </c>
      <c r="AD40" s="135">
        <f t="shared" si="3"/>
        <v>0</v>
      </c>
      <c r="AE40" s="136">
        <f t="shared" si="4"/>
        <v>0</v>
      </c>
      <c r="AF40" s="137">
        <f t="shared" si="5"/>
        <v>0</v>
      </c>
      <c r="AG40" s="42" t="str">
        <f>IF(Februar!AG40="","",Februar!AG40)</f>
        <v/>
      </c>
      <c r="AH40" s="133" t="str">
        <f t="shared" ca="1" si="6"/>
        <v/>
      </c>
    </row>
    <row r="41" spans="1:34" ht="20.100000000000001" customHeight="1">
      <c r="A41" s="128">
        <v>34</v>
      </c>
      <c r="B41" s="44" t="str">
        <f>IF(Februar!B41="","",Februar!B41)</f>
        <v>Name 34</v>
      </c>
      <c r="C41" s="45" t="str">
        <f>IF(Februar!C41="","",Februar!C41)</f>
        <v>Vorname 34</v>
      </c>
      <c r="D41" s="47"/>
      <c r="E41" s="49"/>
      <c r="F41" s="49"/>
      <c r="G41" s="49"/>
      <c r="H41" s="48"/>
      <c r="I41" s="47"/>
      <c r="J41" s="49"/>
      <c r="K41" s="49"/>
      <c r="L41" s="49"/>
      <c r="M41" s="48"/>
      <c r="N41" s="47"/>
      <c r="O41" s="49"/>
      <c r="P41" s="49"/>
      <c r="Q41" s="49"/>
      <c r="R41" s="48"/>
      <c r="S41" s="47"/>
      <c r="T41" s="49"/>
      <c r="U41" s="49"/>
      <c r="V41" s="49"/>
      <c r="W41" s="48"/>
      <c r="X41" s="47"/>
      <c r="Y41" s="49"/>
      <c r="Z41" s="59"/>
      <c r="AA41" s="59"/>
      <c r="AB41" s="60"/>
      <c r="AC41" s="134">
        <f t="shared" si="2"/>
        <v>0</v>
      </c>
      <c r="AD41" s="135">
        <f t="shared" si="3"/>
        <v>0</v>
      </c>
      <c r="AE41" s="136">
        <f t="shared" si="4"/>
        <v>0</v>
      </c>
      <c r="AF41" s="137">
        <f t="shared" si="5"/>
        <v>0</v>
      </c>
      <c r="AG41" s="42" t="str">
        <f>IF(Februar!AG41="","",Februar!AG41)</f>
        <v/>
      </c>
      <c r="AH41" s="133" t="str">
        <f t="shared" ca="1" si="6"/>
        <v/>
      </c>
    </row>
    <row r="42" spans="1:34" ht="20.100000000000001" customHeight="1" thickBot="1">
      <c r="A42" s="128">
        <v>35</v>
      </c>
      <c r="B42" s="44" t="str">
        <f>IF(Februar!B42="","",Februar!B42)</f>
        <v>Name 35</v>
      </c>
      <c r="C42" s="45" t="str">
        <f>IF(Februar!C42="","",Februar!C42)</f>
        <v>Vorname 35</v>
      </c>
      <c r="D42" s="50"/>
      <c r="E42" s="52"/>
      <c r="F42" s="52"/>
      <c r="G42" s="52"/>
      <c r="H42" s="51"/>
      <c r="I42" s="50"/>
      <c r="J42" s="52"/>
      <c r="K42" s="52"/>
      <c r="L42" s="52"/>
      <c r="M42" s="51"/>
      <c r="N42" s="50"/>
      <c r="O42" s="52"/>
      <c r="P42" s="52"/>
      <c r="Q42" s="52"/>
      <c r="R42" s="51"/>
      <c r="S42" s="50"/>
      <c r="T42" s="52"/>
      <c r="U42" s="52"/>
      <c r="V42" s="52"/>
      <c r="W42" s="51"/>
      <c r="X42" s="50"/>
      <c r="Y42" s="52"/>
      <c r="Z42" s="61"/>
      <c r="AA42" s="61"/>
      <c r="AB42" s="62"/>
      <c r="AC42" s="156">
        <f t="shared" si="2"/>
        <v>0</v>
      </c>
      <c r="AD42" s="157">
        <f t="shared" si="3"/>
        <v>0</v>
      </c>
      <c r="AE42" s="158">
        <f t="shared" si="4"/>
        <v>0</v>
      </c>
      <c r="AF42" s="159">
        <f t="shared" si="5"/>
        <v>0</v>
      </c>
      <c r="AG42" s="42" t="str">
        <f>IF(Februar!AG42="","",Februar!AG42)</f>
        <v/>
      </c>
      <c r="AH42" s="160" t="str">
        <f t="shared" ca="1" si="6"/>
        <v/>
      </c>
    </row>
    <row r="43" spans="1:34" ht="20.100000000000001" customHeight="1">
      <c r="B43" s="190" t="s">
        <v>9</v>
      </c>
      <c r="C43" s="191"/>
      <c r="D43" s="143">
        <f t="shared" ref="D43:AB43" si="7">COUNTIF(D8:D42,"X")</f>
        <v>0</v>
      </c>
      <c r="E43" s="144">
        <f t="shared" si="7"/>
        <v>0</v>
      </c>
      <c r="F43" s="144">
        <f t="shared" si="7"/>
        <v>0</v>
      </c>
      <c r="G43" s="144">
        <f t="shared" si="7"/>
        <v>0</v>
      </c>
      <c r="H43" s="145">
        <f t="shared" si="7"/>
        <v>0</v>
      </c>
      <c r="I43" s="143">
        <f t="shared" si="7"/>
        <v>0</v>
      </c>
      <c r="J43" s="144">
        <f t="shared" si="7"/>
        <v>0</v>
      </c>
      <c r="K43" s="144">
        <f t="shared" si="7"/>
        <v>0</v>
      </c>
      <c r="L43" s="144">
        <f t="shared" si="7"/>
        <v>0</v>
      </c>
      <c r="M43" s="145">
        <f t="shared" si="7"/>
        <v>0</v>
      </c>
      <c r="N43" s="143">
        <f t="shared" si="7"/>
        <v>0</v>
      </c>
      <c r="O43" s="144">
        <f t="shared" si="7"/>
        <v>0</v>
      </c>
      <c r="P43" s="144">
        <f t="shared" si="7"/>
        <v>0</v>
      </c>
      <c r="Q43" s="144">
        <f t="shared" si="7"/>
        <v>0</v>
      </c>
      <c r="R43" s="145">
        <f t="shared" si="7"/>
        <v>0</v>
      </c>
      <c r="S43" s="143">
        <f t="shared" si="7"/>
        <v>0</v>
      </c>
      <c r="T43" s="144">
        <f t="shared" si="7"/>
        <v>0</v>
      </c>
      <c r="U43" s="144">
        <f t="shared" si="7"/>
        <v>0</v>
      </c>
      <c r="V43" s="144">
        <f t="shared" si="7"/>
        <v>0</v>
      </c>
      <c r="W43" s="145">
        <f t="shared" si="7"/>
        <v>0</v>
      </c>
      <c r="X43" s="143">
        <f t="shared" si="7"/>
        <v>0</v>
      </c>
      <c r="Y43" s="144">
        <f t="shared" si="7"/>
        <v>0</v>
      </c>
      <c r="Z43" s="144">
        <f t="shared" si="7"/>
        <v>0</v>
      </c>
      <c r="AA43" s="144">
        <f t="shared" si="7"/>
        <v>0</v>
      </c>
      <c r="AB43" s="145">
        <f t="shared" si="7"/>
        <v>0</v>
      </c>
      <c r="AC43" s="172"/>
      <c r="AD43" s="173"/>
      <c r="AE43" s="173"/>
      <c r="AF43" s="173"/>
      <c r="AG43" s="173"/>
      <c r="AH43" s="251"/>
    </row>
    <row r="44" spans="1:34" ht="20.100000000000001" customHeight="1">
      <c r="B44" s="180" t="s">
        <v>4</v>
      </c>
      <c r="C44" s="181"/>
      <c r="D44" s="146">
        <f t="shared" ref="D44:AB44" si="8">COUNTIF(D8:D42,"e")</f>
        <v>0</v>
      </c>
      <c r="E44" s="147">
        <f t="shared" si="8"/>
        <v>0</v>
      </c>
      <c r="F44" s="147">
        <f t="shared" si="8"/>
        <v>0</v>
      </c>
      <c r="G44" s="147">
        <f t="shared" si="8"/>
        <v>0</v>
      </c>
      <c r="H44" s="148">
        <f t="shared" si="8"/>
        <v>0</v>
      </c>
      <c r="I44" s="146">
        <f t="shared" si="8"/>
        <v>0</v>
      </c>
      <c r="J44" s="147">
        <f t="shared" si="8"/>
        <v>0</v>
      </c>
      <c r="K44" s="147">
        <f t="shared" si="8"/>
        <v>0</v>
      </c>
      <c r="L44" s="147">
        <f t="shared" si="8"/>
        <v>0</v>
      </c>
      <c r="M44" s="148">
        <f t="shared" si="8"/>
        <v>0</v>
      </c>
      <c r="N44" s="146">
        <f t="shared" si="8"/>
        <v>0</v>
      </c>
      <c r="O44" s="147">
        <f t="shared" si="8"/>
        <v>0</v>
      </c>
      <c r="P44" s="147">
        <f t="shared" si="8"/>
        <v>0</v>
      </c>
      <c r="Q44" s="147">
        <f t="shared" si="8"/>
        <v>0</v>
      </c>
      <c r="R44" s="148">
        <f t="shared" si="8"/>
        <v>0</v>
      </c>
      <c r="S44" s="146">
        <f t="shared" si="8"/>
        <v>0</v>
      </c>
      <c r="T44" s="147">
        <f t="shared" si="8"/>
        <v>0</v>
      </c>
      <c r="U44" s="147">
        <f t="shared" si="8"/>
        <v>0</v>
      </c>
      <c r="V44" s="147">
        <f t="shared" si="8"/>
        <v>0</v>
      </c>
      <c r="W44" s="148">
        <f t="shared" si="8"/>
        <v>0</v>
      </c>
      <c r="X44" s="146">
        <f t="shared" si="8"/>
        <v>0</v>
      </c>
      <c r="Y44" s="147">
        <f t="shared" si="8"/>
        <v>0</v>
      </c>
      <c r="Z44" s="147">
        <f t="shared" si="8"/>
        <v>0</v>
      </c>
      <c r="AA44" s="147">
        <f t="shared" si="8"/>
        <v>0</v>
      </c>
      <c r="AB44" s="148">
        <f t="shared" si="8"/>
        <v>0</v>
      </c>
      <c r="AC44" s="176"/>
      <c r="AD44" s="174"/>
      <c r="AE44" s="174"/>
      <c r="AF44" s="174"/>
      <c r="AG44" s="174"/>
      <c r="AH44" s="175"/>
    </row>
    <row r="45" spans="1:34" ht="20.100000000000001" customHeight="1">
      <c r="B45" s="182" t="s">
        <v>10</v>
      </c>
      <c r="C45" s="183"/>
      <c r="D45" s="149">
        <f t="shared" ref="D45:AB45" si="9">COUNTIF(D8:D42,"k")</f>
        <v>0</v>
      </c>
      <c r="E45" s="150">
        <f t="shared" si="9"/>
        <v>0</v>
      </c>
      <c r="F45" s="150">
        <f t="shared" si="9"/>
        <v>0</v>
      </c>
      <c r="G45" s="150">
        <f t="shared" si="9"/>
        <v>0</v>
      </c>
      <c r="H45" s="151">
        <f t="shared" si="9"/>
        <v>0</v>
      </c>
      <c r="I45" s="149">
        <f t="shared" si="9"/>
        <v>0</v>
      </c>
      <c r="J45" s="150">
        <f t="shared" si="9"/>
        <v>0</v>
      </c>
      <c r="K45" s="150">
        <f t="shared" si="9"/>
        <v>0</v>
      </c>
      <c r="L45" s="150">
        <f t="shared" si="9"/>
        <v>0</v>
      </c>
      <c r="M45" s="151">
        <f t="shared" si="9"/>
        <v>0</v>
      </c>
      <c r="N45" s="149">
        <f t="shared" si="9"/>
        <v>0</v>
      </c>
      <c r="O45" s="150">
        <f t="shared" si="9"/>
        <v>0</v>
      </c>
      <c r="P45" s="150">
        <f t="shared" si="9"/>
        <v>0</v>
      </c>
      <c r="Q45" s="150">
        <f t="shared" si="9"/>
        <v>0</v>
      </c>
      <c r="R45" s="151">
        <f t="shared" si="9"/>
        <v>0</v>
      </c>
      <c r="S45" s="149">
        <f t="shared" si="9"/>
        <v>0</v>
      </c>
      <c r="T45" s="150">
        <f t="shared" si="9"/>
        <v>0</v>
      </c>
      <c r="U45" s="150">
        <f t="shared" si="9"/>
        <v>0</v>
      </c>
      <c r="V45" s="150">
        <f t="shared" si="9"/>
        <v>0</v>
      </c>
      <c r="W45" s="151">
        <f t="shared" si="9"/>
        <v>0</v>
      </c>
      <c r="X45" s="149">
        <f t="shared" si="9"/>
        <v>0</v>
      </c>
      <c r="Y45" s="150">
        <f t="shared" si="9"/>
        <v>0</v>
      </c>
      <c r="Z45" s="150">
        <f t="shared" si="9"/>
        <v>0</v>
      </c>
      <c r="AA45" s="150">
        <f t="shared" si="9"/>
        <v>0</v>
      </c>
      <c r="AB45" s="151">
        <f t="shared" si="9"/>
        <v>0</v>
      </c>
      <c r="AC45" s="176"/>
      <c r="AD45" s="174"/>
      <c r="AE45" s="174"/>
      <c r="AF45" s="174"/>
      <c r="AG45" s="174"/>
      <c r="AH45" s="175"/>
    </row>
    <row r="46" spans="1:34" ht="20.100000000000001" customHeight="1" thickBot="1">
      <c r="B46" s="184" t="s">
        <v>5</v>
      </c>
      <c r="C46" s="185"/>
      <c r="D46" s="152">
        <f t="shared" ref="D46:AB46" si="10">COUNTIF(D8:D42,"u")</f>
        <v>0</v>
      </c>
      <c r="E46" s="153">
        <f t="shared" si="10"/>
        <v>0</v>
      </c>
      <c r="F46" s="153">
        <f t="shared" si="10"/>
        <v>0</v>
      </c>
      <c r="G46" s="153">
        <f t="shared" si="10"/>
        <v>0</v>
      </c>
      <c r="H46" s="154">
        <f t="shared" si="10"/>
        <v>0</v>
      </c>
      <c r="I46" s="152">
        <f t="shared" si="10"/>
        <v>0</v>
      </c>
      <c r="J46" s="153">
        <f t="shared" si="10"/>
        <v>0</v>
      </c>
      <c r="K46" s="153">
        <f t="shared" si="10"/>
        <v>0</v>
      </c>
      <c r="L46" s="153">
        <f t="shared" si="10"/>
        <v>0</v>
      </c>
      <c r="M46" s="154">
        <f t="shared" si="10"/>
        <v>0</v>
      </c>
      <c r="N46" s="152">
        <f t="shared" si="10"/>
        <v>0</v>
      </c>
      <c r="O46" s="153">
        <f t="shared" si="10"/>
        <v>0</v>
      </c>
      <c r="P46" s="153">
        <f t="shared" si="10"/>
        <v>0</v>
      </c>
      <c r="Q46" s="153">
        <f t="shared" si="10"/>
        <v>0</v>
      </c>
      <c r="R46" s="154">
        <f t="shared" si="10"/>
        <v>0</v>
      </c>
      <c r="S46" s="152">
        <f t="shared" si="10"/>
        <v>0</v>
      </c>
      <c r="T46" s="153">
        <f t="shared" si="10"/>
        <v>0</v>
      </c>
      <c r="U46" s="153">
        <f t="shared" si="10"/>
        <v>0</v>
      </c>
      <c r="V46" s="153">
        <f t="shared" si="10"/>
        <v>0</v>
      </c>
      <c r="W46" s="154">
        <f t="shared" si="10"/>
        <v>0</v>
      </c>
      <c r="X46" s="152">
        <f t="shared" si="10"/>
        <v>0</v>
      </c>
      <c r="Y46" s="153">
        <f t="shared" si="10"/>
        <v>0</v>
      </c>
      <c r="Z46" s="153">
        <f t="shared" si="10"/>
        <v>0</v>
      </c>
      <c r="AA46" s="153">
        <f t="shared" si="10"/>
        <v>0</v>
      </c>
      <c r="AB46" s="154">
        <f t="shared" si="10"/>
        <v>0</v>
      </c>
      <c r="AC46" s="177"/>
      <c r="AD46" s="178"/>
      <c r="AE46" s="178"/>
      <c r="AF46" s="178"/>
      <c r="AG46" s="178"/>
      <c r="AH46" s="179"/>
    </row>
  </sheetData>
  <sheetProtection algorithmName="SHA-512" hashValue="myV6RGxb8mnTFEwDwRGuqzHQfsytmJLTHVQ5hCxj62qFBPF7dVn9gb48B+2Ib6wrNz0jJZuzY718WUpH/shzyA==" saltValue="rhG5uDVJdmBeYsHWi6qVWQ==" spinCount="100000" sheet="1" objects="1" scenarios="1"/>
  <mergeCells count="21">
    <mergeCell ref="B43:C43"/>
    <mergeCell ref="AC43:AH46"/>
    <mergeCell ref="B44:C44"/>
    <mergeCell ref="B45:C45"/>
    <mergeCell ref="B46:C46"/>
    <mergeCell ref="X5:AB5"/>
    <mergeCell ref="D1:AB1"/>
    <mergeCell ref="AC1:AH1"/>
    <mergeCell ref="B3:C3"/>
    <mergeCell ref="AD3:AH3"/>
    <mergeCell ref="AC4:AC7"/>
    <mergeCell ref="AD4:AD7"/>
    <mergeCell ref="AE4:AE7"/>
    <mergeCell ref="AF4:AF7"/>
    <mergeCell ref="AG4:AG7"/>
    <mergeCell ref="AH4:AH7"/>
    <mergeCell ref="B5:C5"/>
    <mergeCell ref="D5:H5"/>
    <mergeCell ref="I5:M5"/>
    <mergeCell ref="N5:R5"/>
    <mergeCell ref="S5:W5"/>
  </mergeCells>
  <conditionalFormatting sqref="B8:C42 AG8:AH42">
    <cfRule type="expression" dxfId="10" priority="2">
      <formula>IF($AG8="",0,AND(DAY(TODAY())=DAY($AG8),MONTH(TODAY())=MONTH($AG8)))</formula>
    </cfRule>
    <cfRule type="expression" dxfId="9" priority="3">
      <formula>IF($AG8="",0,MONTH($AG8)=MONTH($AC$1))</formula>
    </cfRule>
  </conditionalFormatting>
  <conditionalFormatting sqref="B8:AB42 AG8:AH42">
    <cfRule type="expression" dxfId="8" priority="9">
      <formula>MOD(ROW(),2)=0</formula>
    </cfRule>
  </conditionalFormatting>
  <conditionalFormatting sqref="D6:AB7">
    <cfRule type="expression" dxfId="7" priority="8">
      <formula>D$3:AB$3="x"</formula>
    </cfRule>
  </conditionalFormatting>
  <conditionalFormatting sqref="D8:AB42">
    <cfRule type="cellIs" dxfId="5" priority="4" operator="equal">
      <formula>"k"</formula>
    </cfRule>
    <cfRule type="cellIs" dxfId="4" priority="5" operator="equal">
      <formula>"u"</formula>
    </cfRule>
    <cfRule type="cellIs" dxfId="3" priority="6" operator="equal">
      <formula>"e"</formula>
    </cfRule>
    <cfRule type="cellIs" dxfId="2" priority="7" operator="equal">
      <formula>"x"</formula>
    </cfRule>
  </conditionalFormatting>
  <pageMargins left="0.61" right="0.17" top="0.63" bottom="0.27" header="0.23" footer="0.17"/>
  <pageSetup paperSize="9" scale="54"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10C27C40-C974-4187-8A6E-93744C45008D}">
            <xm:f>MATCH(D$7,Feiertage!$B:$B,0)&gt;0</xm:f>
            <x14:dxf>
              <font>
                <b/>
                <i val="0"/>
              </font>
              <fill>
                <patternFill patternType="lightDown">
                  <fgColor theme="0"/>
                  <bgColor rgb="FFFFB7B7"/>
                </patternFill>
              </fill>
            </x14:dxf>
          </x14:cfRule>
          <xm:sqref>D6:AB42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4E69E-7A75-414C-97C1-E45AED2C22A1}">
  <sheetPr>
    <tabColor rgb="FFFFB7B7"/>
    <pageSetUpPr fitToPage="1"/>
  </sheetPr>
  <dimension ref="A1:T51"/>
  <sheetViews>
    <sheetView showGridLines="0" workbookViewId="0">
      <pane ySplit="1" topLeftCell="A2" activePane="bottomLeft" state="frozen"/>
      <selection activeCell="K22" sqref="K22"/>
      <selection pane="bottomLeft" activeCell="D36" sqref="D36"/>
    </sheetView>
  </sheetViews>
  <sheetFormatPr baseColWidth="10" defaultColWidth="11.42578125" defaultRowHeight="16.5"/>
  <cols>
    <col min="1" max="1" width="14.42578125" style="85" customWidth="1"/>
    <col min="2" max="2" width="12.7109375" style="83" hidden="1" customWidth="1"/>
    <col min="3" max="3" width="6.85546875" style="83" customWidth="1"/>
    <col min="4" max="4" width="18.7109375" style="82" customWidth="1"/>
    <col min="5" max="5" width="43.28515625" style="84" bestFit="1" customWidth="1"/>
    <col min="6" max="6" width="14.28515625" style="84" customWidth="1"/>
    <col min="7" max="7" width="13" style="76" hidden="1" customWidth="1"/>
    <col min="8" max="8" width="3.28515625" style="76" customWidth="1"/>
    <col min="9" max="9" width="7.5703125" style="76" customWidth="1"/>
    <col min="10" max="10" width="11.42578125" style="76"/>
    <col min="11" max="11" width="4.28515625" style="76" customWidth="1"/>
    <col min="12" max="12" width="3.28515625" style="76" customWidth="1"/>
    <col min="13" max="13" width="11.42578125" style="76" hidden="1" customWidth="1"/>
    <col min="14" max="14" width="11.5703125" style="76" hidden="1" customWidth="1"/>
    <col min="15" max="16" width="16.85546875" style="76" hidden="1" customWidth="1"/>
    <col min="17" max="17" width="11.42578125" style="76" hidden="1" customWidth="1"/>
    <col min="18" max="18" width="7.5703125" style="76" customWidth="1"/>
    <col min="19" max="19" width="11.42578125" style="76"/>
    <col min="20" max="20" width="3.28515625" style="76" customWidth="1"/>
    <col min="21" max="16384" width="11.42578125" style="76"/>
  </cols>
  <sheetData>
    <row r="1" spans="1:20" s="68" customFormat="1" ht="50.45" customHeight="1" thickTop="1" thickBot="1">
      <c r="A1" s="90" t="s">
        <v>85</v>
      </c>
      <c r="B1" s="91" t="s">
        <v>86</v>
      </c>
      <c r="C1" s="91" t="s">
        <v>87</v>
      </c>
      <c r="D1" s="112" t="s">
        <v>88</v>
      </c>
      <c r="E1" s="92" t="s">
        <v>151</v>
      </c>
      <c r="F1" s="93" t="s">
        <v>89</v>
      </c>
      <c r="G1" s="86" t="s">
        <v>90</v>
      </c>
      <c r="I1" s="69" t="s">
        <v>91</v>
      </c>
      <c r="J1" s="252" t="s">
        <v>92</v>
      </c>
      <c r="K1" s="252"/>
      <c r="N1" s="70">
        <v>2026</v>
      </c>
      <c r="O1" s="71">
        <f>DATE($N$1,3,28)+MOD(24-MOD($N$1,19)*10.63,29)-MOD(TRUNC($N$1*5/4)+MOD(24-MOD($N$1,19)*10.63,29)+1,7)</f>
        <v>46117</v>
      </c>
      <c r="P1" s="71">
        <f>DATEVALUE("25.12."&amp;$N$1)</f>
        <v>46381</v>
      </c>
      <c r="R1" s="69" t="s">
        <v>93</v>
      </c>
      <c r="S1" s="253" t="s">
        <v>94</v>
      </c>
      <c r="T1" s="253"/>
    </row>
    <row r="2" spans="1:20" ht="20.100000000000001" customHeight="1" thickTop="1">
      <c r="A2" s="94">
        <f>DATEVALUE("01.01."&amp;$N$1)</f>
        <v>46023</v>
      </c>
      <c r="B2" s="72">
        <f t="shared" ref="B2:B33" si="0">IF(D2="x",A2,"")</f>
        <v>46023</v>
      </c>
      <c r="C2" s="73">
        <f t="shared" ref="C2:C33" si="1">IF(D2="x",A2,"")</f>
        <v>46023</v>
      </c>
      <c r="D2" s="74" t="s">
        <v>54</v>
      </c>
      <c r="E2" s="75" t="s">
        <v>95</v>
      </c>
      <c r="F2" s="95" t="s">
        <v>96</v>
      </c>
      <c r="G2" s="87" t="s">
        <v>97</v>
      </c>
    </row>
    <row r="3" spans="1:20" ht="20.100000000000001" customHeight="1">
      <c r="A3" s="96">
        <f>DATEVALUE("02.01."&amp;$N$1)</f>
        <v>46024</v>
      </c>
      <c r="B3" s="77" t="str">
        <f t="shared" si="0"/>
        <v/>
      </c>
      <c r="C3" s="78" t="str">
        <f t="shared" si="1"/>
        <v/>
      </c>
      <c r="D3" s="79"/>
      <c r="E3" s="80" t="s">
        <v>98</v>
      </c>
      <c r="F3" s="97" t="s">
        <v>99</v>
      </c>
      <c r="G3" s="88" t="s">
        <v>97</v>
      </c>
      <c r="I3" s="76" t="str">
        <f t="shared" ref="I3:I44" ca="1" si="2">IF(B3=MONTH(TODAY()),E3,"")</f>
        <v/>
      </c>
    </row>
    <row r="4" spans="1:20" ht="20.100000000000001" customHeight="1">
      <c r="A4" s="96">
        <f>DATEVALUE("06.01."&amp;$N$1)</f>
        <v>46028</v>
      </c>
      <c r="B4" s="77">
        <f t="shared" si="0"/>
        <v>46028</v>
      </c>
      <c r="C4" s="78">
        <f t="shared" si="1"/>
        <v>46028</v>
      </c>
      <c r="D4" s="79" t="s">
        <v>54</v>
      </c>
      <c r="E4" s="80" t="s">
        <v>149</v>
      </c>
      <c r="F4" s="97" t="s">
        <v>96</v>
      </c>
      <c r="G4" s="88" t="s">
        <v>97</v>
      </c>
      <c r="I4" s="76" t="str">
        <f t="shared" ca="1" si="2"/>
        <v/>
      </c>
    </row>
    <row r="5" spans="1:20" ht="20.100000000000001" customHeight="1">
      <c r="A5" s="96">
        <f>DATEVALUE("08.03."&amp;$N$1)</f>
        <v>46089</v>
      </c>
      <c r="B5" s="77" t="str">
        <f t="shared" si="0"/>
        <v/>
      </c>
      <c r="C5" s="78" t="str">
        <f t="shared" si="1"/>
        <v/>
      </c>
      <c r="D5" s="79"/>
      <c r="E5" s="80" t="s">
        <v>100</v>
      </c>
      <c r="F5" s="97" t="s">
        <v>101</v>
      </c>
      <c r="G5" s="88" t="s">
        <v>97</v>
      </c>
      <c r="I5" s="76" t="str">
        <f t="shared" ca="1" si="2"/>
        <v/>
      </c>
    </row>
    <row r="6" spans="1:20" ht="20.100000000000001" customHeight="1">
      <c r="A6" s="96">
        <f>DATEVALUE("19.03."&amp;$N$1)</f>
        <v>46100</v>
      </c>
      <c r="B6" s="77" t="str">
        <f t="shared" si="0"/>
        <v/>
      </c>
      <c r="C6" s="78" t="str">
        <f t="shared" si="1"/>
        <v/>
      </c>
      <c r="D6" s="79"/>
      <c r="E6" s="80" t="s">
        <v>102</v>
      </c>
      <c r="F6" s="97" t="s">
        <v>99</v>
      </c>
      <c r="G6" s="88" t="s">
        <v>97</v>
      </c>
      <c r="I6" s="76" t="str">
        <f t="shared" ca="1" si="2"/>
        <v/>
      </c>
    </row>
    <row r="7" spans="1:20" ht="20.100000000000001" customHeight="1">
      <c r="A7" s="96">
        <f>$O$1-2</f>
        <v>46115</v>
      </c>
      <c r="B7" s="77">
        <f t="shared" si="0"/>
        <v>46115</v>
      </c>
      <c r="C7" s="78">
        <f t="shared" si="1"/>
        <v>46115</v>
      </c>
      <c r="D7" s="79" t="s">
        <v>54</v>
      </c>
      <c r="E7" s="80" t="s">
        <v>103</v>
      </c>
      <c r="F7" s="97" t="s">
        <v>104</v>
      </c>
      <c r="G7" s="88" t="s">
        <v>97</v>
      </c>
      <c r="I7" s="76" t="str">
        <f t="shared" ca="1" si="2"/>
        <v/>
      </c>
    </row>
    <row r="8" spans="1:20" ht="20.100000000000001" customHeight="1">
      <c r="A8" s="96">
        <f>$O$1-1</f>
        <v>46116</v>
      </c>
      <c r="B8" s="77" t="str">
        <f t="shared" si="0"/>
        <v/>
      </c>
      <c r="C8" s="78" t="str">
        <f t="shared" si="1"/>
        <v/>
      </c>
      <c r="D8" s="79"/>
      <c r="E8" s="80" t="s">
        <v>136</v>
      </c>
      <c r="F8" s="97" t="s">
        <v>101</v>
      </c>
      <c r="G8" s="88" t="s">
        <v>137</v>
      </c>
      <c r="I8" s="76" t="str">
        <f t="shared" ca="1" si="2"/>
        <v/>
      </c>
    </row>
    <row r="9" spans="1:20" ht="20.100000000000001" customHeight="1">
      <c r="A9" s="96">
        <f>DATE($N$1,3,28)+MOD(24-MOD($N$1,19)*10.63,29)-MOD(TRUNC($N$1*5/4)+MOD(24-MOD($N$1,19)*10.63,29)+1,7)</f>
        <v>46117</v>
      </c>
      <c r="B9" s="77" t="str">
        <f t="shared" si="0"/>
        <v/>
      </c>
      <c r="C9" s="78" t="str">
        <f t="shared" si="1"/>
        <v/>
      </c>
      <c r="D9" s="79"/>
      <c r="E9" s="80" t="s">
        <v>105</v>
      </c>
      <c r="F9" s="97" t="s">
        <v>96</v>
      </c>
      <c r="G9" s="88" t="s">
        <v>97</v>
      </c>
      <c r="I9" s="76" t="str">
        <f t="shared" ca="1" si="2"/>
        <v/>
      </c>
    </row>
    <row r="10" spans="1:20" ht="20.100000000000001" customHeight="1">
      <c r="A10" s="96">
        <f>$O$1+1</f>
        <v>46118</v>
      </c>
      <c r="B10" s="77">
        <f t="shared" si="0"/>
        <v>46118</v>
      </c>
      <c r="C10" s="78">
        <f t="shared" si="1"/>
        <v>46118</v>
      </c>
      <c r="D10" s="79" t="s">
        <v>54</v>
      </c>
      <c r="E10" s="80" t="s">
        <v>106</v>
      </c>
      <c r="F10" s="97" t="s">
        <v>107</v>
      </c>
      <c r="G10" s="88" t="s">
        <v>97</v>
      </c>
      <c r="I10" s="76" t="str">
        <f t="shared" ca="1" si="2"/>
        <v/>
      </c>
    </row>
    <row r="11" spans="1:20" ht="20.100000000000001" customHeight="1">
      <c r="A11" s="96">
        <f>TRUNC(((4&amp;-$N$1)+1)/7)*7+5+(DAY($O$1-3)&lt;8)*7</f>
        <v>46121</v>
      </c>
      <c r="B11" s="77" t="str">
        <f t="shared" si="0"/>
        <v/>
      </c>
      <c r="C11" s="78" t="str">
        <f t="shared" si="1"/>
        <v/>
      </c>
      <c r="D11" s="79"/>
      <c r="E11" s="80" t="s">
        <v>108</v>
      </c>
      <c r="F11" s="97" t="s">
        <v>99</v>
      </c>
      <c r="G11" s="88" t="s">
        <v>97</v>
      </c>
      <c r="I11" s="76" t="str">
        <f t="shared" ca="1" si="2"/>
        <v/>
      </c>
    </row>
    <row r="12" spans="1:20" ht="20.100000000000001" customHeight="1">
      <c r="A12" s="96">
        <f>DATE($N$1,4,25)+1-WEEKDAY(DATE($N$1,4,25),2)</f>
        <v>46132</v>
      </c>
      <c r="B12" s="77" t="str">
        <f t="shared" si="0"/>
        <v/>
      </c>
      <c r="C12" s="78" t="str">
        <f t="shared" si="1"/>
        <v/>
      </c>
      <c r="D12" s="79"/>
      <c r="E12" s="80" t="s">
        <v>109</v>
      </c>
      <c r="F12" s="97" t="s">
        <v>99</v>
      </c>
      <c r="G12" s="88" t="s">
        <v>97</v>
      </c>
      <c r="I12" s="76" t="str">
        <f t="shared" ca="1" si="2"/>
        <v/>
      </c>
    </row>
    <row r="13" spans="1:20" ht="20.100000000000001" customHeight="1">
      <c r="A13" s="96">
        <f>DATEVALUE("01.05."&amp;$N$1)</f>
        <v>46143</v>
      </c>
      <c r="B13" s="77">
        <f t="shared" si="0"/>
        <v>46143</v>
      </c>
      <c r="C13" s="78">
        <f t="shared" si="1"/>
        <v>46143</v>
      </c>
      <c r="D13" s="79" t="s">
        <v>54</v>
      </c>
      <c r="E13" s="80" t="s">
        <v>110</v>
      </c>
      <c r="F13" s="97" t="s">
        <v>104</v>
      </c>
      <c r="G13" s="88" t="s">
        <v>97</v>
      </c>
      <c r="I13" s="76" t="str">
        <f t="shared" ca="1" si="2"/>
        <v/>
      </c>
    </row>
    <row r="14" spans="1:20" ht="20.100000000000001" customHeight="1">
      <c r="A14" s="96">
        <f>DATEVALUE("01.05."&amp;$N$1)</f>
        <v>46143</v>
      </c>
      <c r="B14" s="77" t="str">
        <f t="shared" si="0"/>
        <v/>
      </c>
      <c r="C14" s="78" t="str">
        <f t="shared" si="1"/>
        <v/>
      </c>
      <c r="D14" s="79"/>
      <c r="E14" s="80" t="s">
        <v>111</v>
      </c>
      <c r="F14" s="97" t="s">
        <v>112</v>
      </c>
      <c r="G14" s="88" t="s">
        <v>97</v>
      </c>
      <c r="I14" s="76" t="str">
        <f t="shared" ca="1" si="2"/>
        <v/>
      </c>
    </row>
    <row r="15" spans="1:20" ht="20.100000000000001" customHeight="1">
      <c r="A15" s="96">
        <f>$O$1+39</f>
        <v>46156</v>
      </c>
      <c r="B15" s="77">
        <f t="shared" si="0"/>
        <v>46156</v>
      </c>
      <c r="C15" s="78">
        <f t="shared" si="1"/>
        <v>46156</v>
      </c>
      <c r="D15" s="79" t="s">
        <v>54</v>
      </c>
      <c r="E15" s="80" t="s">
        <v>113</v>
      </c>
      <c r="F15" s="97" t="s">
        <v>96</v>
      </c>
      <c r="G15" s="88" t="s">
        <v>97</v>
      </c>
      <c r="I15" s="76" t="str">
        <f t="shared" ca="1" si="2"/>
        <v/>
      </c>
    </row>
    <row r="16" spans="1:20" ht="20.100000000000001" customHeight="1">
      <c r="A16" s="96">
        <f>$O$1+49</f>
        <v>46166</v>
      </c>
      <c r="B16" s="77">
        <f t="shared" si="0"/>
        <v>46166</v>
      </c>
      <c r="C16" s="78">
        <f t="shared" si="1"/>
        <v>46166</v>
      </c>
      <c r="D16" s="79" t="s">
        <v>54</v>
      </c>
      <c r="E16" s="80" t="s">
        <v>114</v>
      </c>
      <c r="F16" s="97" t="s">
        <v>107</v>
      </c>
      <c r="G16" s="88" t="s">
        <v>97</v>
      </c>
      <c r="I16" s="76" t="str">
        <f t="shared" ca="1" si="2"/>
        <v/>
      </c>
    </row>
    <row r="17" spans="1:9" ht="20.100000000000001" customHeight="1">
      <c r="A17" s="96">
        <f>$O$1+50</f>
        <v>46167</v>
      </c>
      <c r="B17" s="77">
        <f t="shared" si="0"/>
        <v>46167</v>
      </c>
      <c r="C17" s="78">
        <f t="shared" si="1"/>
        <v>46167</v>
      </c>
      <c r="D17" s="79" t="s">
        <v>54</v>
      </c>
      <c r="E17" s="80" t="s">
        <v>115</v>
      </c>
      <c r="F17" s="97" t="s">
        <v>96</v>
      </c>
      <c r="G17" s="88" t="s">
        <v>97</v>
      </c>
      <c r="I17" s="76" t="str">
        <f t="shared" ca="1" si="2"/>
        <v/>
      </c>
    </row>
    <row r="18" spans="1:9" ht="20.100000000000001" customHeight="1">
      <c r="A18" s="96">
        <f>$O$1+60</f>
        <v>46177</v>
      </c>
      <c r="B18" s="77" t="str">
        <f t="shared" si="0"/>
        <v/>
      </c>
      <c r="C18" s="78" t="str">
        <f t="shared" si="1"/>
        <v/>
      </c>
      <c r="D18" s="79"/>
      <c r="E18" s="80" t="s">
        <v>116</v>
      </c>
      <c r="F18" s="97" t="s">
        <v>96</v>
      </c>
      <c r="G18" s="88" t="s">
        <v>97</v>
      </c>
      <c r="I18" s="76" t="str">
        <f t="shared" ca="1" si="2"/>
        <v/>
      </c>
    </row>
    <row r="19" spans="1:9" ht="20.100000000000001" customHeight="1">
      <c r="A19" s="96">
        <f>DATEVALUE("29.06."&amp;$N$1)</f>
        <v>46202</v>
      </c>
      <c r="B19" s="77" t="str">
        <f t="shared" si="0"/>
        <v/>
      </c>
      <c r="C19" s="78" t="str">
        <f t="shared" si="1"/>
        <v/>
      </c>
      <c r="D19" s="79"/>
      <c r="E19" s="80" t="s">
        <v>117</v>
      </c>
      <c r="F19" s="97" t="s">
        <v>99</v>
      </c>
      <c r="G19" s="88" t="s">
        <v>97</v>
      </c>
      <c r="I19" s="76" t="str">
        <f t="shared" ca="1" si="2"/>
        <v/>
      </c>
    </row>
    <row r="20" spans="1:9" ht="20.100000000000001" customHeight="1">
      <c r="A20" s="96">
        <f>DATEVALUE("01.08."&amp;$N$1)</f>
        <v>46235</v>
      </c>
      <c r="B20" s="77" t="str">
        <f t="shared" si="0"/>
        <v/>
      </c>
      <c r="C20" s="78" t="str">
        <f t="shared" si="1"/>
        <v/>
      </c>
      <c r="D20" s="79"/>
      <c r="E20" s="80" t="s">
        <v>150</v>
      </c>
      <c r="F20" s="97" t="s">
        <v>99</v>
      </c>
      <c r="G20" s="88" t="s">
        <v>97</v>
      </c>
      <c r="I20" s="76" t="str">
        <f t="shared" ca="1" si="2"/>
        <v/>
      </c>
    </row>
    <row r="21" spans="1:9" ht="20.100000000000001" customHeight="1">
      <c r="A21" s="96">
        <f>DATEVALUE("08.08."&amp;$N$1)</f>
        <v>46242</v>
      </c>
      <c r="B21" s="77" t="str">
        <f t="shared" si="0"/>
        <v/>
      </c>
      <c r="C21" s="78" t="str">
        <f t="shared" si="1"/>
        <v/>
      </c>
      <c r="D21" s="79"/>
      <c r="E21" s="81" t="s">
        <v>118</v>
      </c>
      <c r="F21" s="97" t="s">
        <v>101</v>
      </c>
      <c r="G21" s="88" t="s">
        <v>97</v>
      </c>
      <c r="I21" s="76" t="str">
        <f t="shared" ca="1" si="2"/>
        <v/>
      </c>
    </row>
    <row r="22" spans="1:9" ht="20.100000000000001" customHeight="1">
      <c r="A22" s="96">
        <f>DATEVALUE("15.08."&amp;$N$1)</f>
        <v>46249</v>
      </c>
      <c r="B22" s="77">
        <f t="shared" si="0"/>
        <v>46249</v>
      </c>
      <c r="C22" s="78">
        <f t="shared" si="1"/>
        <v>46249</v>
      </c>
      <c r="D22" s="79" t="s">
        <v>54</v>
      </c>
      <c r="E22" s="81" t="s">
        <v>119</v>
      </c>
      <c r="F22" s="97" t="s">
        <v>96</v>
      </c>
      <c r="G22" s="88" t="s">
        <v>97</v>
      </c>
      <c r="I22" s="76" t="str">
        <f t="shared" ca="1" si="2"/>
        <v/>
      </c>
    </row>
    <row r="23" spans="1:9" ht="20.100000000000001" customHeight="1">
      <c r="A23" s="96">
        <f>DATE($N$1,9,1)+11-WEEKDAY(DATE($N$1,9,1),2)</f>
        <v>46275</v>
      </c>
      <c r="B23" s="77" t="str">
        <f t="shared" si="0"/>
        <v/>
      </c>
      <c r="C23" s="78" t="str">
        <f t="shared" si="1"/>
        <v/>
      </c>
      <c r="D23" s="79"/>
      <c r="E23" s="81" t="s">
        <v>120</v>
      </c>
      <c r="F23" s="97" t="s">
        <v>99</v>
      </c>
      <c r="G23" s="88" t="s">
        <v>97</v>
      </c>
      <c r="I23" s="76" t="str">
        <f t="shared" ca="1" si="2"/>
        <v/>
      </c>
    </row>
    <row r="24" spans="1:9" ht="20.100000000000001" customHeight="1">
      <c r="A24" s="96">
        <f>DATE($N$1,9,1)+15-WEEKDAY(DATE($N$1,9,1),2)</f>
        <v>46279</v>
      </c>
      <c r="B24" s="77" t="str">
        <f t="shared" si="0"/>
        <v/>
      </c>
      <c r="C24" s="78" t="str">
        <f t="shared" si="1"/>
        <v/>
      </c>
      <c r="D24" s="79"/>
      <c r="E24" s="81" t="s">
        <v>121</v>
      </c>
      <c r="F24" s="97" t="s">
        <v>99</v>
      </c>
      <c r="G24" s="88" t="s">
        <v>97</v>
      </c>
      <c r="I24" s="76" t="str">
        <f t="shared" ca="1" si="2"/>
        <v/>
      </c>
    </row>
    <row r="25" spans="1:9" ht="20.100000000000001" customHeight="1">
      <c r="A25" s="96">
        <f>DATE($N$1,9,1)+21-WEEKDAY(DATE($N$1,9,1),2)</f>
        <v>46285</v>
      </c>
      <c r="B25" s="77" t="str">
        <f t="shared" si="0"/>
        <v/>
      </c>
      <c r="C25" s="78" t="str">
        <f t="shared" si="1"/>
        <v/>
      </c>
      <c r="D25" s="79"/>
      <c r="E25" s="81" t="s">
        <v>122</v>
      </c>
      <c r="F25" s="97" t="s">
        <v>99</v>
      </c>
      <c r="G25" s="88" t="s">
        <v>97</v>
      </c>
      <c r="I25" s="76" t="str">
        <f t="shared" ca="1" si="2"/>
        <v/>
      </c>
    </row>
    <row r="26" spans="1:9" ht="20.100000000000001" customHeight="1">
      <c r="A26" s="96">
        <f>DATEVALUE("20.09."&amp;$N$1)</f>
        <v>46285</v>
      </c>
      <c r="B26" s="77" t="str">
        <f t="shared" si="0"/>
        <v/>
      </c>
      <c r="C26" s="78" t="str">
        <f t="shared" si="1"/>
        <v/>
      </c>
      <c r="D26" s="79"/>
      <c r="E26" s="81" t="s">
        <v>123</v>
      </c>
      <c r="F26" s="97" t="s">
        <v>101</v>
      </c>
      <c r="G26" s="88" t="s">
        <v>97</v>
      </c>
      <c r="I26" s="76" t="str">
        <f t="shared" ca="1" si="2"/>
        <v/>
      </c>
    </row>
    <row r="27" spans="1:9" ht="20.100000000000001" customHeight="1">
      <c r="A27" s="96">
        <f>DATEVALUE("22.09."&amp;$N$1)</f>
        <v>46287</v>
      </c>
      <c r="B27" s="77" t="str">
        <f t="shared" si="0"/>
        <v/>
      </c>
      <c r="C27" s="78" t="str">
        <f t="shared" si="1"/>
        <v/>
      </c>
      <c r="D27" s="79"/>
      <c r="E27" s="81" t="s">
        <v>124</v>
      </c>
      <c r="F27" s="97" t="s">
        <v>99</v>
      </c>
      <c r="G27" s="88" t="s">
        <v>97</v>
      </c>
      <c r="I27" s="76" t="str">
        <f t="shared" ca="1" si="2"/>
        <v/>
      </c>
    </row>
    <row r="28" spans="1:9" ht="20.100000000000001" customHeight="1">
      <c r="A28" s="96">
        <f>DATEVALUE("25.09."&amp;$N$1)</f>
        <v>46290</v>
      </c>
      <c r="B28" s="77" t="str">
        <f t="shared" si="0"/>
        <v/>
      </c>
      <c r="C28" s="78" t="str">
        <f t="shared" si="1"/>
        <v/>
      </c>
      <c r="D28" s="79"/>
      <c r="E28" s="81" t="s">
        <v>125</v>
      </c>
      <c r="F28" s="97" t="s">
        <v>99</v>
      </c>
      <c r="G28" s="88" t="s">
        <v>97</v>
      </c>
      <c r="I28" s="76" t="str">
        <f t="shared" ca="1" si="2"/>
        <v/>
      </c>
    </row>
    <row r="29" spans="1:9" ht="20.100000000000001" customHeight="1">
      <c r="A29" s="96">
        <f>DATEVALUE("02.10."&amp;$N$1)</f>
        <v>46297</v>
      </c>
      <c r="B29" s="77" t="str">
        <f t="shared" si="0"/>
        <v/>
      </c>
      <c r="C29" s="78" t="str">
        <f t="shared" si="1"/>
        <v/>
      </c>
      <c r="D29" s="79"/>
      <c r="E29" s="80" t="s">
        <v>126</v>
      </c>
      <c r="F29" s="97" t="s">
        <v>99</v>
      </c>
      <c r="G29" s="88" t="s">
        <v>97</v>
      </c>
      <c r="I29" s="76" t="str">
        <f t="shared" ca="1" si="2"/>
        <v/>
      </c>
    </row>
    <row r="30" spans="1:9" ht="20.100000000000001" customHeight="1">
      <c r="A30" s="96">
        <f>DATEVALUE("03.10."&amp;$N$1)</f>
        <v>46298</v>
      </c>
      <c r="B30" s="77">
        <f t="shared" si="0"/>
        <v>46298</v>
      </c>
      <c r="C30" s="78">
        <f t="shared" si="1"/>
        <v>46298</v>
      </c>
      <c r="D30" s="79" t="s">
        <v>54</v>
      </c>
      <c r="E30" s="80" t="s">
        <v>127</v>
      </c>
      <c r="F30" s="97" t="s">
        <v>101</v>
      </c>
      <c r="G30" s="88" t="s">
        <v>97</v>
      </c>
      <c r="I30" s="76" t="str">
        <f t="shared" ca="1" si="2"/>
        <v/>
      </c>
    </row>
    <row r="31" spans="1:9" ht="20.100000000000001" customHeight="1">
      <c r="A31" s="96">
        <f>DATEVALUE("26.10."&amp;$N$1)</f>
        <v>46321</v>
      </c>
      <c r="B31" s="77" t="str">
        <f t="shared" si="0"/>
        <v/>
      </c>
      <c r="C31" s="78" t="str">
        <f t="shared" si="1"/>
        <v/>
      </c>
      <c r="D31" s="79"/>
      <c r="E31" s="81" t="s">
        <v>128</v>
      </c>
      <c r="F31" s="98" t="s">
        <v>112</v>
      </c>
      <c r="G31" s="88" t="s">
        <v>97</v>
      </c>
      <c r="I31" s="76" t="str">
        <f t="shared" ca="1" si="2"/>
        <v/>
      </c>
    </row>
    <row r="32" spans="1:9" ht="20.100000000000001" customHeight="1">
      <c r="A32" s="96">
        <f>DATEVALUE("31.10."&amp;$N$1)</f>
        <v>46326</v>
      </c>
      <c r="B32" s="77" t="str">
        <f t="shared" si="0"/>
        <v/>
      </c>
      <c r="C32" s="78" t="str">
        <f t="shared" si="1"/>
        <v/>
      </c>
      <c r="D32" s="79"/>
      <c r="E32" s="80" t="s">
        <v>129</v>
      </c>
      <c r="F32" s="97" t="s">
        <v>101</v>
      </c>
      <c r="G32" s="88" t="s">
        <v>97</v>
      </c>
      <c r="I32" s="76" t="str">
        <f t="shared" ca="1" si="2"/>
        <v/>
      </c>
    </row>
    <row r="33" spans="1:9" ht="20.100000000000001" customHeight="1">
      <c r="A33" s="96">
        <f>DATEVALUE("01.11."&amp;$N$1)</f>
        <v>46327</v>
      </c>
      <c r="B33" s="77">
        <f t="shared" si="0"/>
        <v>46327</v>
      </c>
      <c r="C33" s="78">
        <f t="shared" si="1"/>
        <v>46327</v>
      </c>
      <c r="D33" s="79" t="s">
        <v>54</v>
      </c>
      <c r="E33" s="80" t="s">
        <v>130</v>
      </c>
      <c r="F33" s="97" t="s">
        <v>96</v>
      </c>
      <c r="G33" s="88" t="s">
        <v>97</v>
      </c>
      <c r="I33" s="76" t="str">
        <f t="shared" ca="1" si="2"/>
        <v/>
      </c>
    </row>
    <row r="34" spans="1:9" ht="20.100000000000001" customHeight="1">
      <c r="A34" s="96">
        <f>DATE($N$1,12,25)-WEEKDAY(DATE($N$1,12,25),2)-32</f>
        <v>46344</v>
      </c>
      <c r="B34" s="77" t="str">
        <f t="shared" ref="B34:B51" si="3">IF(D34="x",A34,"")</f>
        <v/>
      </c>
      <c r="C34" s="78" t="str">
        <f t="shared" ref="C34:C51" si="4">IF(D34="x",A34,"")</f>
        <v/>
      </c>
      <c r="D34" s="79"/>
      <c r="E34" s="80" t="s">
        <v>131</v>
      </c>
      <c r="F34" s="97" t="s">
        <v>101</v>
      </c>
      <c r="G34" s="88" t="s">
        <v>97</v>
      </c>
      <c r="I34" s="76" t="str">
        <f t="shared" ca="1" si="2"/>
        <v/>
      </c>
    </row>
    <row r="35" spans="1:9" ht="20.100000000000001" customHeight="1">
      <c r="A35" s="96">
        <f>DATE($N$1,12,25)-WEEKDAY(DATE($N$1,12,25),2)-21</f>
        <v>46355</v>
      </c>
      <c r="B35" s="77" t="str">
        <f t="shared" si="3"/>
        <v/>
      </c>
      <c r="C35" s="78" t="str">
        <f t="shared" si="4"/>
        <v/>
      </c>
      <c r="D35" s="79"/>
      <c r="E35" s="80" t="s">
        <v>138</v>
      </c>
      <c r="F35" s="97" t="s">
        <v>96</v>
      </c>
      <c r="G35" s="88" t="s">
        <v>137</v>
      </c>
      <c r="I35" s="76" t="str">
        <f t="shared" ca="1" si="2"/>
        <v/>
      </c>
    </row>
    <row r="36" spans="1:9" ht="20.100000000000001" customHeight="1">
      <c r="A36" s="96">
        <f>DATEVALUE("06.12."&amp;$N$1)</f>
        <v>46362</v>
      </c>
      <c r="B36" s="77" t="str">
        <f t="shared" si="3"/>
        <v/>
      </c>
      <c r="C36" s="78" t="str">
        <f t="shared" si="4"/>
        <v/>
      </c>
      <c r="D36" s="79"/>
      <c r="E36" s="80" t="s">
        <v>139</v>
      </c>
      <c r="F36" s="97" t="s">
        <v>96</v>
      </c>
      <c r="G36" s="88" t="s">
        <v>137</v>
      </c>
      <c r="I36" s="76" t="str">
        <f t="shared" ca="1" si="2"/>
        <v/>
      </c>
    </row>
    <row r="37" spans="1:9" ht="20.100000000000001" customHeight="1">
      <c r="A37" s="96">
        <f>DATE($N$1,12,25)-WEEKDAY(DATE($N$1,12,25),2)-14</f>
        <v>46362</v>
      </c>
      <c r="B37" s="77" t="str">
        <f t="shared" si="3"/>
        <v/>
      </c>
      <c r="C37" s="78" t="str">
        <f t="shared" si="4"/>
        <v/>
      </c>
      <c r="D37" s="79"/>
      <c r="E37" s="80" t="s">
        <v>140</v>
      </c>
      <c r="F37" s="97" t="s">
        <v>96</v>
      </c>
      <c r="G37" s="88" t="s">
        <v>137</v>
      </c>
      <c r="I37" s="76" t="str">
        <f t="shared" ca="1" si="2"/>
        <v/>
      </c>
    </row>
    <row r="38" spans="1:9" ht="20.100000000000001" customHeight="1">
      <c r="A38" s="96">
        <f>DATEVALUE("08.12."&amp;$N$1)</f>
        <v>46364</v>
      </c>
      <c r="B38" s="77" t="str">
        <f t="shared" si="3"/>
        <v/>
      </c>
      <c r="C38" s="78" t="str">
        <f t="shared" si="4"/>
        <v/>
      </c>
      <c r="D38" s="79"/>
      <c r="E38" s="81" t="s">
        <v>132</v>
      </c>
      <c r="F38" s="98" t="s">
        <v>133</v>
      </c>
      <c r="G38" s="88" t="s">
        <v>97</v>
      </c>
      <c r="I38" s="76" t="str">
        <f t="shared" ca="1" si="2"/>
        <v/>
      </c>
    </row>
    <row r="39" spans="1:9" ht="20.100000000000001" customHeight="1">
      <c r="A39" s="96">
        <f>DATE($N$1,12,25)-WEEKDAY(DATE($N$1,12,25),2)-7</f>
        <v>46369</v>
      </c>
      <c r="B39" s="77" t="str">
        <f t="shared" si="3"/>
        <v/>
      </c>
      <c r="C39" s="78" t="str">
        <f t="shared" si="4"/>
        <v/>
      </c>
      <c r="D39" s="79"/>
      <c r="E39" s="80" t="s">
        <v>141</v>
      </c>
      <c r="F39" s="97" t="s">
        <v>96</v>
      </c>
      <c r="G39" s="88" t="s">
        <v>137</v>
      </c>
      <c r="I39" s="76" t="str">
        <f t="shared" ca="1" si="2"/>
        <v/>
      </c>
    </row>
    <row r="40" spans="1:9" ht="20.100000000000001" customHeight="1">
      <c r="A40" s="96">
        <f>DATE($N$1,12,25)-WEEKDAY(DATE($N$1,12,25),2)</f>
        <v>46376</v>
      </c>
      <c r="B40" s="77" t="str">
        <f t="shared" si="3"/>
        <v/>
      </c>
      <c r="C40" s="78" t="str">
        <f t="shared" si="4"/>
        <v/>
      </c>
      <c r="D40" s="79"/>
      <c r="E40" s="80" t="s">
        <v>142</v>
      </c>
      <c r="F40" s="97" t="s">
        <v>96</v>
      </c>
      <c r="G40" s="88" t="s">
        <v>137</v>
      </c>
      <c r="I40" s="76" t="str">
        <f t="shared" ca="1" si="2"/>
        <v/>
      </c>
    </row>
    <row r="41" spans="1:9" ht="20.100000000000001" customHeight="1">
      <c r="A41" s="96">
        <f>DATEVALUE("24.12."&amp;$N$1)</f>
        <v>46380</v>
      </c>
      <c r="B41" s="77" t="str">
        <f t="shared" si="3"/>
        <v/>
      </c>
      <c r="C41" s="78" t="str">
        <f t="shared" si="4"/>
        <v/>
      </c>
      <c r="D41" s="79"/>
      <c r="E41" s="80" t="s">
        <v>143</v>
      </c>
      <c r="F41" s="97" t="s">
        <v>96</v>
      </c>
      <c r="G41" s="88" t="s">
        <v>137</v>
      </c>
      <c r="I41" s="76" t="str">
        <f t="shared" ca="1" si="2"/>
        <v/>
      </c>
    </row>
    <row r="42" spans="1:9" ht="20.100000000000001" customHeight="1">
      <c r="A42" s="96">
        <f>DATEVALUE("25.12."&amp;$N$1)</f>
        <v>46381</v>
      </c>
      <c r="B42" s="77">
        <f t="shared" si="3"/>
        <v>46381</v>
      </c>
      <c r="C42" s="78">
        <f t="shared" si="4"/>
        <v>46381</v>
      </c>
      <c r="D42" s="79" t="s">
        <v>54</v>
      </c>
      <c r="E42" s="80" t="s">
        <v>134</v>
      </c>
      <c r="F42" s="97" t="s">
        <v>96</v>
      </c>
      <c r="G42" s="88" t="s">
        <v>97</v>
      </c>
      <c r="I42" s="76" t="str">
        <f t="shared" ca="1" si="2"/>
        <v/>
      </c>
    </row>
    <row r="43" spans="1:9" ht="20.100000000000001" customHeight="1">
      <c r="A43" s="96">
        <f>DATEVALUE("26.12."&amp;$N$1)</f>
        <v>46382</v>
      </c>
      <c r="B43" s="77">
        <f t="shared" si="3"/>
        <v>46382</v>
      </c>
      <c r="C43" s="78">
        <f t="shared" si="4"/>
        <v>46382</v>
      </c>
      <c r="D43" s="79" t="s">
        <v>54</v>
      </c>
      <c r="E43" s="80" t="s">
        <v>135</v>
      </c>
      <c r="F43" s="97" t="s">
        <v>96</v>
      </c>
      <c r="G43" s="88" t="s">
        <v>97</v>
      </c>
      <c r="I43" s="76" t="str">
        <f t="shared" ca="1" si="2"/>
        <v/>
      </c>
    </row>
    <row r="44" spans="1:9" ht="20.100000000000001" customHeight="1">
      <c r="A44" s="96">
        <f>DATEVALUE("31.12."&amp;$N$1)</f>
        <v>46387</v>
      </c>
      <c r="B44" s="77" t="str">
        <f t="shared" si="3"/>
        <v/>
      </c>
      <c r="C44" s="78" t="str">
        <f t="shared" si="4"/>
        <v/>
      </c>
      <c r="D44" s="79"/>
      <c r="E44" s="80" t="s">
        <v>144</v>
      </c>
      <c r="F44" s="97" t="s">
        <v>96</v>
      </c>
      <c r="G44" s="88" t="s">
        <v>137</v>
      </c>
      <c r="I44" s="76" t="str">
        <f t="shared" ca="1" si="2"/>
        <v/>
      </c>
    </row>
    <row r="45" spans="1:9" ht="19.5">
      <c r="A45" s="102"/>
      <c r="B45" s="103" t="str">
        <f t="shared" si="3"/>
        <v/>
      </c>
      <c r="C45" s="104" t="str">
        <f t="shared" si="4"/>
        <v/>
      </c>
      <c r="D45" s="79"/>
      <c r="E45" s="81"/>
      <c r="F45" s="98"/>
      <c r="G45" s="88"/>
    </row>
    <row r="46" spans="1:9" ht="19.5">
      <c r="A46" s="102"/>
      <c r="B46" s="103" t="str">
        <f t="shared" si="3"/>
        <v/>
      </c>
      <c r="C46" s="104" t="str">
        <f t="shared" si="4"/>
        <v/>
      </c>
      <c r="D46" s="79"/>
      <c r="E46" s="81"/>
      <c r="F46" s="98"/>
      <c r="G46" s="88"/>
    </row>
    <row r="47" spans="1:9" ht="19.5">
      <c r="A47" s="102"/>
      <c r="B47" s="103" t="str">
        <f t="shared" si="3"/>
        <v/>
      </c>
      <c r="C47" s="104" t="str">
        <f t="shared" si="4"/>
        <v/>
      </c>
      <c r="D47" s="79"/>
      <c r="E47" s="81"/>
      <c r="F47" s="98"/>
      <c r="G47" s="88"/>
    </row>
    <row r="48" spans="1:9" ht="19.5">
      <c r="A48" s="102"/>
      <c r="B48" s="103" t="str">
        <f t="shared" si="3"/>
        <v/>
      </c>
      <c r="C48" s="104" t="str">
        <f t="shared" si="4"/>
        <v/>
      </c>
      <c r="D48" s="79"/>
      <c r="E48" s="81"/>
      <c r="F48" s="98"/>
      <c r="G48" s="88"/>
    </row>
    <row r="49" spans="1:7" ht="19.5">
      <c r="A49" s="102"/>
      <c r="B49" s="103" t="str">
        <f t="shared" si="3"/>
        <v/>
      </c>
      <c r="C49" s="104" t="str">
        <f t="shared" si="4"/>
        <v/>
      </c>
      <c r="D49" s="79"/>
      <c r="E49" s="81"/>
      <c r="F49" s="98"/>
      <c r="G49" s="88"/>
    </row>
    <row r="50" spans="1:7" ht="19.5">
      <c r="A50" s="102"/>
      <c r="B50" s="103" t="str">
        <f t="shared" si="3"/>
        <v/>
      </c>
      <c r="C50" s="104" t="str">
        <f t="shared" si="4"/>
        <v/>
      </c>
      <c r="D50" s="79"/>
      <c r="E50" s="81"/>
      <c r="F50" s="98"/>
      <c r="G50" s="88"/>
    </row>
    <row r="51" spans="1:7" ht="19.5">
      <c r="A51" s="105"/>
      <c r="B51" s="106" t="str">
        <f t="shared" si="3"/>
        <v/>
      </c>
      <c r="C51" s="107" t="str">
        <f t="shared" si="4"/>
        <v/>
      </c>
      <c r="D51" s="99"/>
      <c r="E51" s="100"/>
      <c r="F51" s="101"/>
      <c r="G51" s="89"/>
    </row>
  </sheetData>
  <sheetProtection algorithmName="SHA-512" hashValue="5R3B7ZRRlNabT1idR4OoOjbU9DDsw5xZZFDN0MXfjAdl1T7ZIPH+9/qqVwRJy+e1zbXLZjShNHr8AwSuO0Z34g==" saltValue="w88VUlcdfcIeNVwA7Vi1yQ==" spinCount="100000" sheet="1" objects="1" scenarios="1"/>
  <mergeCells count="2">
    <mergeCell ref="J1:K1"/>
    <mergeCell ref="S1:T1"/>
  </mergeCells>
  <conditionalFormatting sqref="A2:G51">
    <cfRule type="expression" dxfId="1" priority="1">
      <formula>AND(WEEKDAY($C2,2)&gt;5,A2&gt;0)</formula>
    </cfRule>
    <cfRule type="expression" dxfId="0" priority="2">
      <formula>IF($D2="x",$A2,"")</formula>
    </cfRule>
  </conditionalFormatting>
  <pageMargins left="0.42" right="0.13" top="0.39" bottom="0.27" header="0.31496062992125984" footer="0.31496062992125984"/>
  <pageSetup paperSize="9" scale="74" orientation="portrait" horizontalDpi="4294967293" verticalDpi="0"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BC6D-91BD-4163-BF74-F5A613CEB692}">
  <sheetPr>
    <tabColor rgb="FF00B050"/>
  </sheetPr>
  <dimension ref="A1:G15"/>
  <sheetViews>
    <sheetView showGridLines="0" workbookViewId="0">
      <selection activeCell="K19" sqref="K19"/>
    </sheetView>
  </sheetViews>
  <sheetFormatPr baseColWidth="10" defaultColWidth="11.42578125" defaultRowHeight="15"/>
  <sheetData>
    <row r="1" spans="1:7" s="155" customFormat="1">
      <c r="A1" s="254"/>
      <c r="B1" s="254"/>
      <c r="C1" s="254"/>
      <c r="D1" s="254"/>
      <c r="E1" s="254"/>
      <c r="F1" s="254"/>
      <c r="G1" s="254"/>
    </row>
    <row r="2" spans="1:7">
      <c r="A2" s="254"/>
      <c r="B2" s="254"/>
      <c r="C2" s="254"/>
      <c r="D2" s="254"/>
      <c r="E2" s="254"/>
      <c r="F2" s="254"/>
      <c r="G2" s="254"/>
    </row>
    <row r="3" spans="1:7">
      <c r="A3" s="254"/>
      <c r="B3" s="254"/>
      <c r="C3" s="254"/>
      <c r="D3" s="254"/>
      <c r="E3" s="254"/>
      <c r="F3" s="254"/>
      <c r="G3" s="254"/>
    </row>
    <row r="4" spans="1:7">
      <c r="A4" s="254"/>
      <c r="B4" s="254"/>
      <c r="C4" s="254"/>
      <c r="D4" s="254"/>
      <c r="E4" s="254"/>
      <c r="F4" s="254"/>
      <c r="G4" s="254"/>
    </row>
    <row r="5" spans="1:7">
      <c r="A5" s="260" t="s">
        <v>146</v>
      </c>
      <c r="B5" s="255"/>
      <c r="C5" s="255"/>
      <c r="D5" s="255"/>
      <c r="E5" s="255"/>
      <c r="F5" s="255"/>
      <c r="G5" s="255"/>
    </row>
    <row r="6" spans="1:7">
      <c r="A6" s="255"/>
      <c r="B6" s="255"/>
      <c r="C6" s="255"/>
      <c r="D6" s="255"/>
      <c r="E6" s="255"/>
      <c r="F6" s="255"/>
      <c r="G6" s="255"/>
    </row>
    <row r="7" spans="1:7" ht="27.95" customHeight="1">
      <c r="A7" s="256" t="s">
        <v>152</v>
      </c>
      <c r="B7" s="256"/>
      <c r="C7" s="256"/>
      <c r="D7" s="256"/>
      <c r="E7" s="256"/>
      <c r="F7" s="256"/>
      <c r="G7" s="256"/>
    </row>
    <row r="8" spans="1:7" ht="27.95" customHeight="1">
      <c r="A8" s="256"/>
      <c r="B8" s="256"/>
      <c r="C8" s="256"/>
      <c r="D8" s="256"/>
      <c r="E8" s="256"/>
      <c r="F8" s="256"/>
      <c r="G8" s="256"/>
    </row>
    <row r="9" spans="1:7" ht="27.95" customHeight="1">
      <c r="A9" s="256"/>
      <c r="B9" s="256"/>
      <c r="C9" s="256"/>
      <c r="D9" s="256"/>
      <c r="E9" s="256"/>
      <c r="F9" s="256"/>
      <c r="G9" s="256"/>
    </row>
    <row r="10" spans="1:7" ht="27.95" customHeight="1">
      <c r="A10" s="256"/>
      <c r="B10" s="256"/>
      <c r="C10" s="256"/>
      <c r="D10" s="256"/>
      <c r="E10" s="256"/>
      <c r="F10" s="256"/>
      <c r="G10" s="256"/>
    </row>
    <row r="11" spans="1:7" ht="15" customHeight="1">
      <c r="A11" s="257" t="s">
        <v>145</v>
      </c>
      <c r="B11" s="257"/>
      <c r="C11" s="257"/>
      <c r="D11" s="257"/>
      <c r="E11" s="257"/>
      <c r="F11" s="257"/>
      <c r="G11" s="257"/>
    </row>
    <row r="12" spans="1:7" ht="14.45" customHeight="1">
      <c r="A12" s="257"/>
      <c r="B12" s="257"/>
      <c r="C12" s="257"/>
      <c r="D12" s="257"/>
      <c r="E12" s="257"/>
      <c r="F12" s="257"/>
      <c r="G12" s="257"/>
    </row>
    <row r="13" spans="1:7" ht="14.45" customHeight="1">
      <c r="A13" s="257"/>
      <c r="B13" s="257"/>
      <c r="C13" s="257"/>
      <c r="D13" s="257"/>
      <c r="E13" s="257"/>
      <c r="F13" s="257"/>
      <c r="G13" s="257"/>
    </row>
    <row r="14" spans="1:7" ht="14.45" customHeight="1">
      <c r="A14" s="257"/>
      <c r="B14" s="257"/>
      <c r="C14" s="257"/>
      <c r="D14" s="257"/>
      <c r="E14" s="257"/>
      <c r="F14" s="257"/>
      <c r="G14" s="257"/>
    </row>
    <row r="15" spans="1:7" ht="14.45" customHeight="1">
      <c r="A15" s="257"/>
      <c r="B15" s="257"/>
      <c r="C15" s="257"/>
      <c r="D15" s="257"/>
      <c r="E15" s="257"/>
      <c r="F15" s="257"/>
      <c r="G15" s="257"/>
    </row>
  </sheetData>
  <mergeCells count="4">
    <mergeCell ref="A1:G4"/>
    <mergeCell ref="A5:G6"/>
    <mergeCell ref="A7:G10"/>
    <mergeCell ref="A11:G15"/>
  </mergeCells>
  <hyperlinks>
    <hyperlink ref="A5" r:id="rId1" display="https://office-lernen.com/anwesenheitsliste-kostenlose-vorlagen-zum-download/" xr:uid="{3CCB4C28-8C79-48AF-96E1-265D5F53E6AF}"/>
  </hyperlinks>
  <pageMargins left="0.7" right="0.7" top="0.78740157499999996" bottom="0.78740157499999996" header="0.3" footer="0.3"/>
  <pageSetup paperSize="9" orientation="portrait" horizontalDpi="4294967293" verticalDpi="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Januar</vt:lpstr>
      <vt:lpstr>Februar</vt:lpstr>
      <vt:lpstr>März</vt:lpstr>
      <vt:lpstr>Feiertage</vt:lpstr>
      <vt:lpstr>Info</vt:lpstr>
      <vt:lpstr>Februar!Druckbereich</vt:lpstr>
      <vt:lpstr>Feiertage!Druckbereich</vt:lpstr>
      <vt:lpstr>Januar!Druckbereich</vt:lpstr>
      <vt:lpstr>März!Druckbereich</vt:lpstr>
    </vt:vector>
  </TitlesOfParts>
  <Company>office-lernen.com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office-lernen.com</dc:creator>
  <cp:lastModifiedBy>office-lernen.com</cp:lastModifiedBy>
  <cp:lastPrinted>2023-03-25T10:18:28Z</cp:lastPrinted>
  <dcterms:created xsi:type="dcterms:W3CDTF">2022-12-13T12:49:24Z</dcterms:created>
  <dcterms:modified xsi:type="dcterms:W3CDTF">2026-09-21T08:51:19Z</dcterms:modified>
</cp:coreProperties>
</file>