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\Dropbox\OFFICE-LERNEN\Stundenzettel\Kostenlos\"/>
    </mc:Choice>
  </mc:AlternateContent>
  <xr:revisionPtr revIDLastSave="0" documentId="13_ncr:1_{6BB76069-A1A1-4DF7-AEBF-F6142954A583}" xr6:coauthVersionLast="47" xr6:coauthVersionMax="47" xr10:uidLastSave="{00000000-0000-0000-0000-000000000000}"/>
  <workbookProtection workbookAlgorithmName="SHA-512" workbookHashValue="xvi0Tn12BHArmXVdyGfZmFIaPdVvbUukudw1/J5v1/yLCorL+DesZn191EGu5MEGjv3Mr0IJFPqjmHR3R1xkfw==" workbookSaltValue="HXxHhX6/es3H33IgO7lT4Q==" workbookSpinCount="100000" lockStructure="1"/>
  <bookViews>
    <workbookView xWindow="-108" yWindow="-108" windowWidth="24792" windowHeight="14856" xr2:uid="{9567B986-7631-492A-B5E4-F5CB79A922BB}"/>
  </bookViews>
  <sheets>
    <sheet name="Januar" sheetId="1" r:id="rId1"/>
    <sheet name="Februar" sheetId="3" r:id="rId2"/>
    <sheet name="März" sheetId="4" r:id="rId3"/>
    <sheet name="April" sheetId="5" r:id="rId4"/>
    <sheet name="Mai" sheetId="6" r:id="rId5"/>
    <sheet name="Juni" sheetId="7" r:id="rId6"/>
    <sheet name="Juli" sheetId="8" r:id="rId7"/>
    <sheet name="August" sheetId="9" r:id="rId8"/>
    <sheet name="September" sheetId="10" r:id="rId9"/>
    <sheet name="Oktober" sheetId="11" r:id="rId10"/>
    <sheet name="November" sheetId="12" r:id="rId11"/>
    <sheet name="Dezember" sheetId="13" r:id="rId12"/>
    <sheet name="Feiertage" sheetId="2" r:id="rId13"/>
  </sheets>
  <definedNames>
    <definedName name="_xlnm.Print_Area" localSheetId="3">April!$B$1:$G$34</definedName>
    <definedName name="_xlnm.Print_Area" localSheetId="7">August!$B$1:$G$35</definedName>
    <definedName name="_xlnm.Print_Area" localSheetId="11">Dezember!$B$1:$G$35</definedName>
    <definedName name="_xlnm.Print_Area" localSheetId="1">Februar!$B$1:$G$32</definedName>
    <definedName name="_xlnm.Print_Area" localSheetId="0">Januar!$B$1:$G$35</definedName>
    <definedName name="_xlnm.Print_Area" localSheetId="6">Juli!$B$1:$G$35</definedName>
    <definedName name="_xlnm.Print_Area" localSheetId="5">Juni!$B$1:$G$34</definedName>
    <definedName name="_xlnm.Print_Area" localSheetId="4">Mai!$B$1:$G$35</definedName>
    <definedName name="_xlnm.Print_Area" localSheetId="2">März!$B$1:$G$35</definedName>
    <definedName name="_xlnm.Print_Area" localSheetId="10">November!$B$1:$G$34</definedName>
    <definedName name="_xlnm.Print_Area" localSheetId="9">Oktober!$B$1:$G$35</definedName>
    <definedName name="_xlnm.Print_Area" localSheetId="8">September!$B$1:$G$34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2" l="1"/>
  <c r="G33" i="3" l="1"/>
  <c r="B3" i="3"/>
  <c r="B3" i="4" s="1"/>
  <c r="B3" i="5" s="1"/>
  <c r="B3" i="6" s="1"/>
  <c r="B3" i="7" s="1"/>
  <c r="B3" i="8" s="1"/>
  <c r="B3" i="9" s="1"/>
  <c r="B3" i="10" s="1"/>
  <c r="B3" i="11" s="1"/>
  <c r="B3" i="12" s="1"/>
  <c r="B3" i="13" s="1"/>
  <c r="G35" i="13" l="1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G5" i="13"/>
  <c r="E3" i="13" s="1"/>
  <c r="B5" i="13"/>
  <c r="B6" i="13" s="1"/>
  <c r="B7" i="13" s="1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B5" i="12"/>
  <c r="C5" i="12" s="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B5" i="11"/>
  <c r="B6" i="11" s="1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5" i="10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5" i="9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5" i="8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5" i="7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5" i="6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5" i="5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5" i="4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5" i="3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5" i="1"/>
  <c r="B5" i="10"/>
  <c r="B6" i="10" s="1"/>
  <c r="B5" i="9"/>
  <c r="C5" i="9" s="1"/>
  <c r="B5" i="8"/>
  <c r="B6" i="8" s="1"/>
  <c r="B5" i="7"/>
  <c r="B6" i="7" s="1"/>
  <c r="B5" i="6"/>
  <c r="B6" i="6" s="1"/>
  <c r="B5" i="5"/>
  <c r="B6" i="5" s="1"/>
  <c r="B5" i="4"/>
  <c r="B6" i="4" s="1"/>
  <c r="B5" i="3"/>
  <c r="B6" i="3" s="1"/>
  <c r="E3" i="11" l="1"/>
  <c r="E3" i="8"/>
  <c r="E3" i="9"/>
  <c r="E3" i="12"/>
  <c r="F3" i="12" s="1"/>
  <c r="B6" i="9"/>
  <c r="B7" i="9" s="1"/>
  <c r="C7" i="9" s="1"/>
  <c r="E3" i="4"/>
  <c r="F3" i="4" s="1"/>
  <c r="G3" i="4" s="1"/>
  <c r="E3" i="7"/>
  <c r="F3" i="7" s="1"/>
  <c r="G3" i="7" s="1"/>
  <c r="C5" i="13"/>
  <c r="F3" i="13"/>
  <c r="G3" i="13" s="1"/>
  <c r="C7" i="13"/>
  <c r="B8" i="13"/>
  <c r="C6" i="13"/>
  <c r="B6" i="12"/>
  <c r="B7" i="12" s="1"/>
  <c r="C7" i="12" s="1"/>
  <c r="B7" i="11"/>
  <c r="C6" i="11"/>
  <c r="F3" i="11"/>
  <c r="G3" i="11" s="1"/>
  <c r="C5" i="11"/>
  <c r="C5" i="10"/>
  <c r="E3" i="10"/>
  <c r="F3" i="10" s="1"/>
  <c r="G3" i="10" s="1"/>
  <c r="E3" i="6"/>
  <c r="F3" i="6" s="1"/>
  <c r="G3" i="6" s="1"/>
  <c r="E3" i="3"/>
  <c r="F3" i="3" s="1"/>
  <c r="G3" i="3" s="1"/>
  <c r="B7" i="10"/>
  <c r="C6" i="10"/>
  <c r="F3" i="9"/>
  <c r="G3" i="9" s="1"/>
  <c r="B7" i="8"/>
  <c r="C6" i="8"/>
  <c r="F3" i="8"/>
  <c r="G3" i="8" s="1"/>
  <c r="C5" i="8"/>
  <c r="C5" i="7"/>
  <c r="B7" i="7"/>
  <c r="C6" i="7"/>
  <c r="B7" i="6"/>
  <c r="C6" i="6"/>
  <c r="C5" i="6"/>
  <c r="C5" i="5"/>
  <c r="E3" i="5"/>
  <c r="F3" i="5" s="1"/>
  <c r="G3" i="5" s="1"/>
  <c r="B7" i="5"/>
  <c r="C6" i="5"/>
  <c r="B7" i="4"/>
  <c r="C6" i="4"/>
  <c r="C5" i="4"/>
  <c r="C5" i="3"/>
  <c r="C6" i="3"/>
  <c r="B7" i="3"/>
  <c r="C6" i="12" l="1"/>
  <c r="G3" i="12"/>
  <c r="C6" i="9"/>
  <c r="B8" i="9"/>
  <c r="B9" i="9" s="1"/>
  <c r="B8" i="12"/>
  <c r="B9" i="13"/>
  <c r="C8" i="13"/>
  <c r="C8" i="12"/>
  <c r="B9" i="12"/>
  <c r="C7" i="11"/>
  <c r="B8" i="11"/>
  <c r="C7" i="10"/>
  <c r="B8" i="10"/>
  <c r="C7" i="8"/>
  <c r="B8" i="8"/>
  <c r="C7" i="7"/>
  <c r="B8" i="7"/>
  <c r="C7" i="6"/>
  <c r="B8" i="6"/>
  <c r="B8" i="5"/>
  <c r="C7" i="5"/>
  <c r="C7" i="4"/>
  <c r="B8" i="4"/>
  <c r="B8" i="3"/>
  <c r="C7" i="3"/>
  <c r="C8" i="9" l="1"/>
  <c r="C9" i="13"/>
  <c r="B10" i="13"/>
  <c r="B10" i="12"/>
  <c r="C9" i="12"/>
  <c r="B9" i="11"/>
  <c r="C8" i="11"/>
  <c r="B9" i="10"/>
  <c r="C8" i="10"/>
  <c r="B10" i="9"/>
  <c r="C9" i="9"/>
  <c r="B9" i="8"/>
  <c r="C8" i="8"/>
  <c r="B9" i="7"/>
  <c r="C8" i="7"/>
  <c r="B9" i="6"/>
  <c r="C8" i="6"/>
  <c r="B9" i="5"/>
  <c r="C8" i="5"/>
  <c r="B9" i="4"/>
  <c r="C8" i="4"/>
  <c r="B9" i="3"/>
  <c r="C8" i="3"/>
  <c r="B11" i="13" l="1"/>
  <c r="C10" i="13"/>
  <c r="B11" i="12"/>
  <c r="C10" i="12"/>
  <c r="B10" i="11"/>
  <c r="C9" i="11"/>
  <c r="B10" i="10"/>
  <c r="C9" i="10"/>
  <c r="B11" i="9"/>
  <c r="C10" i="9"/>
  <c r="B10" i="8"/>
  <c r="C9" i="8"/>
  <c r="B10" i="7"/>
  <c r="C9" i="7"/>
  <c r="B10" i="6"/>
  <c r="C9" i="6"/>
  <c r="B10" i="5"/>
  <c r="C9" i="5"/>
  <c r="B10" i="4"/>
  <c r="C9" i="4"/>
  <c r="B10" i="3"/>
  <c r="C9" i="3"/>
  <c r="C11" i="13" l="1"/>
  <c r="B12" i="13"/>
  <c r="C11" i="12"/>
  <c r="B12" i="12"/>
  <c r="B11" i="11"/>
  <c r="C10" i="11"/>
  <c r="B11" i="10"/>
  <c r="C10" i="10"/>
  <c r="C11" i="9"/>
  <c r="B12" i="9"/>
  <c r="B11" i="8"/>
  <c r="C10" i="8"/>
  <c r="B11" i="7"/>
  <c r="C10" i="7"/>
  <c r="B11" i="6"/>
  <c r="C10" i="6"/>
  <c r="B11" i="5"/>
  <c r="C10" i="5"/>
  <c r="B11" i="4"/>
  <c r="C10" i="4"/>
  <c r="C10" i="3"/>
  <c r="B11" i="3"/>
  <c r="B13" i="13" l="1"/>
  <c r="C12" i="13"/>
  <c r="C12" i="12"/>
  <c r="B13" i="12"/>
  <c r="C11" i="11"/>
  <c r="B12" i="11"/>
  <c r="C11" i="10"/>
  <c r="B12" i="10"/>
  <c r="B13" i="9"/>
  <c r="C12" i="9"/>
  <c r="C11" i="8"/>
  <c r="B12" i="8"/>
  <c r="C11" i="7"/>
  <c r="B12" i="7"/>
  <c r="C11" i="6"/>
  <c r="B12" i="6"/>
  <c r="B12" i="5"/>
  <c r="C11" i="5"/>
  <c r="C11" i="4"/>
  <c r="B12" i="4"/>
  <c r="C11" i="3"/>
  <c r="B12" i="3"/>
  <c r="C13" i="13" l="1"/>
  <c r="B14" i="13"/>
  <c r="B14" i="12"/>
  <c r="C13" i="12"/>
  <c r="C12" i="11"/>
  <c r="B13" i="11"/>
  <c r="B13" i="10"/>
  <c r="C12" i="10"/>
  <c r="B14" i="9"/>
  <c r="C13" i="9"/>
  <c r="B13" i="8"/>
  <c r="C12" i="8"/>
  <c r="B13" i="7"/>
  <c r="C12" i="7"/>
  <c r="B13" i="6"/>
  <c r="C12" i="6"/>
  <c r="B13" i="5"/>
  <c r="C12" i="5"/>
  <c r="B13" i="4"/>
  <c r="C12" i="4"/>
  <c r="B13" i="3"/>
  <c r="C12" i="3"/>
  <c r="B15" i="13" l="1"/>
  <c r="C14" i="13"/>
  <c r="B15" i="12"/>
  <c r="C14" i="12"/>
  <c r="B14" i="11"/>
  <c r="C13" i="11"/>
  <c r="B14" i="10"/>
  <c r="C13" i="10"/>
  <c r="B15" i="9"/>
  <c r="C14" i="9"/>
  <c r="B14" i="8"/>
  <c r="C13" i="8"/>
  <c r="B14" i="7"/>
  <c r="C13" i="7"/>
  <c r="B14" i="6"/>
  <c r="C13" i="6"/>
  <c r="B14" i="5"/>
  <c r="C13" i="5"/>
  <c r="B14" i="4"/>
  <c r="C13" i="4"/>
  <c r="C13" i="3"/>
  <c r="B14" i="3"/>
  <c r="C15" i="13" l="1"/>
  <c r="B16" i="13"/>
  <c r="C15" i="12"/>
  <c r="B16" i="12"/>
  <c r="B15" i="11"/>
  <c r="C14" i="11"/>
  <c r="B15" i="10"/>
  <c r="C14" i="10"/>
  <c r="C15" i="9"/>
  <c r="B16" i="9"/>
  <c r="B15" i="8"/>
  <c r="C14" i="8"/>
  <c r="B15" i="7"/>
  <c r="C14" i="7"/>
  <c r="B15" i="6"/>
  <c r="C14" i="6"/>
  <c r="B15" i="5"/>
  <c r="C14" i="5"/>
  <c r="B15" i="4"/>
  <c r="C14" i="4"/>
  <c r="B15" i="3"/>
  <c r="C14" i="3"/>
  <c r="B17" i="13" l="1"/>
  <c r="C16" i="13"/>
  <c r="C16" i="12"/>
  <c r="B17" i="12"/>
  <c r="C15" i="11"/>
  <c r="B16" i="11"/>
  <c r="C15" i="10"/>
  <c r="B16" i="10"/>
  <c r="B17" i="9"/>
  <c r="C16" i="9"/>
  <c r="C15" i="8"/>
  <c r="B16" i="8"/>
  <c r="C15" i="7"/>
  <c r="B16" i="7"/>
  <c r="C15" i="6"/>
  <c r="B16" i="6"/>
  <c r="C15" i="5"/>
  <c r="B16" i="5"/>
  <c r="C15" i="4"/>
  <c r="B16" i="4"/>
  <c r="C15" i="3"/>
  <c r="B16" i="3"/>
  <c r="C17" i="13" l="1"/>
  <c r="B18" i="13"/>
  <c r="B18" i="12"/>
  <c r="C17" i="12"/>
  <c r="C16" i="11"/>
  <c r="B17" i="11"/>
  <c r="B17" i="10"/>
  <c r="C16" i="10"/>
  <c r="B18" i="9"/>
  <c r="C17" i="9"/>
  <c r="B17" i="8"/>
  <c r="C16" i="8"/>
  <c r="B17" i="7"/>
  <c r="C16" i="7"/>
  <c r="B17" i="6"/>
  <c r="C16" i="6"/>
  <c r="C16" i="5"/>
  <c r="B17" i="5"/>
  <c r="B17" i="4"/>
  <c r="C16" i="4"/>
  <c r="B17" i="3"/>
  <c r="C16" i="3"/>
  <c r="B19" i="13" l="1"/>
  <c r="C18" i="13"/>
  <c r="B19" i="12"/>
  <c r="C18" i="12"/>
  <c r="B18" i="11"/>
  <c r="C17" i="11"/>
  <c r="B18" i="10"/>
  <c r="C17" i="10"/>
  <c r="B19" i="9"/>
  <c r="C18" i="9"/>
  <c r="B18" i="8"/>
  <c r="C17" i="8"/>
  <c r="B18" i="7"/>
  <c r="C17" i="7"/>
  <c r="B18" i="6"/>
  <c r="C17" i="6"/>
  <c r="B18" i="5"/>
  <c r="C17" i="5"/>
  <c r="B18" i="4"/>
  <c r="C17" i="4"/>
  <c r="C17" i="3"/>
  <c r="B18" i="3"/>
  <c r="C19" i="13" l="1"/>
  <c r="B20" i="13"/>
  <c r="C19" i="12"/>
  <c r="B20" i="12"/>
  <c r="B19" i="11"/>
  <c r="C18" i="11"/>
  <c r="B19" i="10"/>
  <c r="C18" i="10"/>
  <c r="C19" i="9"/>
  <c r="B20" i="9"/>
  <c r="B19" i="8"/>
  <c r="C18" i="8"/>
  <c r="B19" i="7"/>
  <c r="C18" i="7"/>
  <c r="B19" i="6"/>
  <c r="C18" i="6"/>
  <c r="B19" i="5"/>
  <c r="C18" i="5"/>
  <c r="B19" i="4"/>
  <c r="C18" i="4"/>
  <c r="B19" i="3"/>
  <c r="C18" i="3"/>
  <c r="B21" i="13" l="1"/>
  <c r="C20" i="13"/>
  <c r="C20" i="12"/>
  <c r="B21" i="12"/>
  <c r="C19" i="11"/>
  <c r="B20" i="11"/>
  <c r="C19" i="10"/>
  <c r="B20" i="10"/>
  <c r="B21" i="9"/>
  <c r="C20" i="9"/>
  <c r="C19" i="8"/>
  <c r="B20" i="8"/>
  <c r="C19" i="7"/>
  <c r="B20" i="7"/>
  <c r="C19" i="6"/>
  <c r="B20" i="6"/>
  <c r="C19" i="5"/>
  <c r="B20" i="5"/>
  <c r="C19" i="4"/>
  <c r="B20" i="4"/>
  <c r="C19" i="3"/>
  <c r="B20" i="3"/>
  <c r="C21" i="13" l="1"/>
  <c r="B22" i="13"/>
  <c r="B22" i="12"/>
  <c r="C21" i="12"/>
  <c r="C20" i="11"/>
  <c r="B21" i="11"/>
  <c r="B21" i="10"/>
  <c r="C20" i="10"/>
  <c r="C21" i="9"/>
  <c r="B22" i="9"/>
  <c r="B21" i="8"/>
  <c r="C20" i="8"/>
  <c r="B21" i="7"/>
  <c r="C20" i="7"/>
  <c r="B21" i="6"/>
  <c r="C20" i="6"/>
  <c r="C20" i="5"/>
  <c r="B21" i="5"/>
  <c r="B21" i="4"/>
  <c r="C20" i="4"/>
  <c r="B21" i="3"/>
  <c r="C20" i="3"/>
  <c r="B23" i="13" l="1"/>
  <c r="C22" i="13"/>
  <c r="B23" i="12"/>
  <c r="C22" i="12"/>
  <c r="B22" i="11"/>
  <c r="C21" i="11"/>
  <c r="B22" i="10"/>
  <c r="C21" i="10"/>
  <c r="B23" i="9"/>
  <c r="C22" i="9"/>
  <c r="B22" i="8"/>
  <c r="C21" i="8"/>
  <c r="B22" i="7"/>
  <c r="C21" i="7"/>
  <c r="B22" i="6"/>
  <c r="C21" i="6"/>
  <c r="B22" i="5"/>
  <c r="C21" i="5"/>
  <c r="B22" i="4"/>
  <c r="C21" i="4"/>
  <c r="C21" i="3"/>
  <c r="B22" i="3"/>
  <c r="C23" i="13" l="1"/>
  <c r="B24" i="13"/>
  <c r="C23" i="12"/>
  <c r="B24" i="12"/>
  <c r="B23" i="11"/>
  <c r="C22" i="11"/>
  <c r="B23" i="10"/>
  <c r="C22" i="10"/>
  <c r="C23" i="9"/>
  <c r="B24" i="9"/>
  <c r="B23" i="8"/>
  <c r="C22" i="8"/>
  <c r="B23" i="7"/>
  <c r="C22" i="7"/>
  <c r="B23" i="6"/>
  <c r="C22" i="6"/>
  <c r="B23" i="5"/>
  <c r="C22" i="5"/>
  <c r="B23" i="4"/>
  <c r="C22" i="4"/>
  <c r="B23" i="3"/>
  <c r="C22" i="3"/>
  <c r="B25" i="13" l="1"/>
  <c r="C24" i="13"/>
  <c r="B25" i="12"/>
  <c r="C24" i="12"/>
  <c r="C23" i="11"/>
  <c r="B24" i="11"/>
  <c r="C23" i="10"/>
  <c r="B24" i="10"/>
  <c r="B25" i="9"/>
  <c r="C24" i="9"/>
  <c r="C23" i="8"/>
  <c r="B24" i="8"/>
  <c r="C23" i="7"/>
  <c r="B24" i="7"/>
  <c r="C23" i="6"/>
  <c r="B24" i="6"/>
  <c r="C23" i="5"/>
  <c r="B24" i="5"/>
  <c r="C23" i="4"/>
  <c r="B24" i="4"/>
  <c r="C23" i="3"/>
  <c r="B24" i="3"/>
  <c r="C25" i="13" l="1"/>
  <c r="B26" i="13"/>
  <c r="B26" i="12"/>
  <c r="C25" i="12"/>
  <c r="C24" i="11"/>
  <c r="B25" i="11"/>
  <c r="B25" i="10"/>
  <c r="C24" i="10"/>
  <c r="C25" i="9"/>
  <c r="B26" i="9"/>
  <c r="B25" i="8"/>
  <c r="C24" i="8"/>
  <c r="B25" i="7"/>
  <c r="C24" i="7"/>
  <c r="B25" i="6"/>
  <c r="C24" i="6"/>
  <c r="C24" i="5"/>
  <c r="B25" i="5"/>
  <c r="B25" i="4"/>
  <c r="C24" i="4"/>
  <c r="B25" i="3"/>
  <c r="C24" i="3"/>
  <c r="B27" i="13" l="1"/>
  <c r="C26" i="13"/>
  <c r="B27" i="12"/>
  <c r="C26" i="12"/>
  <c r="B26" i="11"/>
  <c r="C25" i="11"/>
  <c r="B26" i="10"/>
  <c r="C25" i="10"/>
  <c r="B27" i="9"/>
  <c r="C26" i="9"/>
  <c r="B26" i="8"/>
  <c r="C25" i="8"/>
  <c r="B26" i="7"/>
  <c r="C25" i="7"/>
  <c r="B26" i="6"/>
  <c r="C25" i="6"/>
  <c r="B26" i="5"/>
  <c r="C25" i="5"/>
  <c r="B26" i="4"/>
  <c r="C25" i="4"/>
  <c r="C25" i="3"/>
  <c r="B26" i="3"/>
  <c r="C27" i="13" l="1"/>
  <c r="B28" i="13"/>
  <c r="C27" i="12"/>
  <c r="B28" i="12"/>
  <c r="B27" i="11"/>
  <c r="C26" i="11"/>
  <c r="B27" i="10"/>
  <c r="C26" i="10"/>
  <c r="C27" i="9"/>
  <c r="B28" i="9"/>
  <c r="B27" i="8"/>
  <c r="C26" i="8"/>
  <c r="B27" i="7"/>
  <c r="C26" i="7"/>
  <c r="B27" i="6"/>
  <c r="C26" i="6"/>
  <c r="B27" i="5"/>
  <c r="C26" i="5"/>
  <c r="B27" i="4"/>
  <c r="C26" i="4"/>
  <c r="B27" i="3"/>
  <c r="C26" i="3"/>
  <c r="B29" i="13" l="1"/>
  <c r="C28" i="13"/>
  <c r="C28" i="12"/>
  <c r="B29" i="12"/>
  <c r="C27" i="11"/>
  <c r="B28" i="11"/>
  <c r="C27" i="10"/>
  <c r="B28" i="10"/>
  <c r="B29" i="9"/>
  <c r="C28" i="9"/>
  <c r="C27" i="8"/>
  <c r="B28" i="8"/>
  <c r="C27" i="7"/>
  <c r="B28" i="7"/>
  <c r="C27" i="6"/>
  <c r="B28" i="6"/>
  <c r="C27" i="5"/>
  <c r="B28" i="5"/>
  <c r="C27" i="4"/>
  <c r="B28" i="4"/>
  <c r="C27" i="3"/>
  <c r="B28" i="3"/>
  <c r="B30" i="13" l="1"/>
  <c r="C29" i="13"/>
  <c r="B30" i="12"/>
  <c r="C29" i="12"/>
  <c r="C28" i="11"/>
  <c r="B29" i="11"/>
  <c r="B29" i="10"/>
  <c r="C28" i="10"/>
  <c r="B30" i="9"/>
  <c r="C29" i="9"/>
  <c r="B29" i="8"/>
  <c r="C28" i="8"/>
  <c r="B29" i="7"/>
  <c r="C28" i="7"/>
  <c r="B29" i="6"/>
  <c r="C28" i="6"/>
  <c r="C28" i="5"/>
  <c r="B29" i="5"/>
  <c r="B29" i="4"/>
  <c r="C28" i="4"/>
  <c r="B29" i="3"/>
  <c r="C28" i="3"/>
  <c r="B31" i="13" l="1"/>
  <c r="C30" i="13"/>
  <c r="B31" i="12"/>
  <c r="C30" i="12"/>
  <c r="B30" i="11"/>
  <c r="C29" i="11"/>
  <c r="B30" i="10"/>
  <c r="C29" i="10"/>
  <c r="B31" i="9"/>
  <c r="C30" i="9"/>
  <c r="B30" i="8"/>
  <c r="C29" i="8"/>
  <c r="B30" i="7"/>
  <c r="C29" i="7"/>
  <c r="B30" i="6"/>
  <c r="C29" i="6"/>
  <c r="B30" i="5"/>
  <c r="C29" i="5"/>
  <c r="B30" i="4"/>
  <c r="C29" i="4"/>
  <c r="B30" i="3"/>
  <c r="C29" i="3"/>
  <c r="C31" i="13" l="1"/>
  <c r="B32" i="13"/>
  <c r="B32" i="12"/>
  <c r="C31" i="12"/>
  <c r="B31" i="11"/>
  <c r="C30" i="11"/>
  <c r="B31" i="10"/>
  <c r="C30" i="10"/>
  <c r="C31" i="9"/>
  <c r="B32" i="9"/>
  <c r="B31" i="8"/>
  <c r="C30" i="8"/>
  <c r="B31" i="7"/>
  <c r="C30" i="7"/>
  <c r="B31" i="6"/>
  <c r="C30" i="6"/>
  <c r="B31" i="5"/>
  <c r="C30" i="5"/>
  <c r="B31" i="4"/>
  <c r="C30" i="4"/>
  <c r="B31" i="3"/>
  <c r="C30" i="3"/>
  <c r="B33" i="13" l="1"/>
  <c r="C32" i="13"/>
  <c r="C32" i="12"/>
  <c r="B33" i="12"/>
  <c r="C31" i="11"/>
  <c r="B32" i="11"/>
  <c r="C31" i="10"/>
  <c r="B32" i="10"/>
  <c r="B33" i="9"/>
  <c r="C32" i="9"/>
  <c r="C31" i="8"/>
  <c r="B32" i="8"/>
  <c r="C31" i="7"/>
  <c r="B32" i="7"/>
  <c r="C31" i="6"/>
  <c r="B32" i="6"/>
  <c r="B32" i="5"/>
  <c r="C31" i="5"/>
  <c r="C31" i="4"/>
  <c r="B32" i="4"/>
  <c r="C31" i="3"/>
  <c r="B32" i="3"/>
  <c r="B33" i="3" s="1"/>
  <c r="C33" i="3" s="1"/>
  <c r="B34" i="13" l="1"/>
  <c r="C33" i="13"/>
  <c r="B34" i="12"/>
  <c r="C33" i="12"/>
  <c r="C32" i="11"/>
  <c r="B33" i="11"/>
  <c r="B33" i="10"/>
  <c r="C32" i="10"/>
  <c r="B34" i="9"/>
  <c r="C33" i="9"/>
  <c r="B33" i="8"/>
  <c r="C32" i="8"/>
  <c r="B33" i="7"/>
  <c r="C32" i="7"/>
  <c r="B33" i="6"/>
  <c r="C32" i="6"/>
  <c r="C32" i="5"/>
  <c r="B33" i="5"/>
  <c r="B33" i="4"/>
  <c r="C32" i="4"/>
  <c r="C32" i="3"/>
  <c r="B35" i="13" l="1"/>
  <c r="C35" i="13" s="1"/>
  <c r="C34" i="13"/>
  <c r="C34" i="12"/>
  <c r="B34" i="11"/>
  <c r="C33" i="11"/>
  <c r="B34" i="10"/>
  <c r="C33" i="10"/>
  <c r="B35" i="9"/>
  <c r="C35" i="9" s="1"/>
  <c r="C34" i="9"/>
  <c r="B34" i="8"/>
  <c r="C33" i="8"/>
  <c r="B34" i="7"/>
  <c r="C33" i="7"/>
  <c r="B34" i="6"/>
  <c r="C33" i="6"/>
  <c r="B34" i="5"/>
  <c r="C33" i="5"/>
  <c r="B34" i="4"/>
  <c r="C33" i="4"/>
  <c r="B35" i="11" l="1"/>
  <c r="C35" i="11" s="1"/>
  <c r="C34" i="11"/>
  <c r="C34" i="10"/>
  <c r="B35" i="8"/>
  <c r="C35" i="8" s="1"/>
  <c r="C34" i="8"/>
  <c r="C34" i="7"/>
  <c r="B35" i="6"/>
  <c r="C35" i="6" s="1"/>
  <c r="C34" i="6"/>
  <c r="C34" i="5"/>
  <c r="B35" i="4"/>
  <c r="C35" i="4" s="1"/>
  <c r="C34" i="4"/>
  <c r="B49" i="2" l="1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20" i="2"/>
  <c r="B19" i="2"/>
  <c r="B18" i="2"/>
  <c r="B25" i="2"/>
  <c r="B23" i="2"/>
  <c r="B16" i="2"/>
  <c r="B14" i="2"/>
  <c r="B13" i="2"/>
  <c r="B11" i="2"/>
  <c r="B7" i="2"/>
  <c r="B4" i="2"/>
  <c r="B3" i="2"/>
  <c r="A29" i="2"/>
  <c r="B29" i="2" s="1"/>
  <c r="A21" i="2" l="1"/>
  <c r="B21" i="2" s="1"/>
  <c r="A28" i="2"/>
  <c r="B28" i="2" s="1"/>
  <c r="A34" i="2"/>
  <c r="B34" i="2" s="1"/>
  <c r="A24" i="2"/>
  <c r="B24" i="2" s="1"/>
  <c r="A8" i="2"/>
  <c r="A4" i="2"/>
  <c r="A10" i="2"/>
  <c r="B10" i="2" s="1"/>
  <c r="A25" i="2"/>
  <c r="A31" i="2"/>
  <c r="B31" i="2" s="1"/>
  <c r="A19" i="2"/>
  <c r="A2" i="2"/>
  <c r="B2" i="2" s="1"/>
  <c r="A23" i="2"/>
  <c r="A18" i="2"/>
  <c r="A35" i="2"/>
  <c r="B35" i="2" s="1"/>
  <c r="A30" i="2"/>
  <c r="B30" i="2" s="1"/>
  <c r="A17" i="2"/>
  <c r="B17" i="2" s="1"/>
  <c r="A26" i="2"/>
  <c r="B26" i="2" s="1"/>
  <c r="A32" i="2"/>
  <c r="B32" i="2" s="1"/>
  <c r="A20" i="2"/>
  <c r="A3" i="2"/>
  <c r="A11" i="2"/>
  <c r="A22" i="2"/>
  <c r="B22" i="2" s="1"/>
  <c r="A27" i="2"/>
  <c r="B27" i="2" s="1"/>
  <c r="A33" i="2"/>
  <c r="B33" i="2" s="1"/>
  <c r="A6" i="2" l="1"/>
  <c r="B6" i="2" s="1"/>
  <c r="A14" i="2"/>
  <c r="A5" i="2"/>
  <c r="B5" i="2" s="1"/>
  <c r="A15" i="2"/>
  <c r="B15" i="2" s="1"/>
  <c r="A16" i="2"/>
  <c r="A9" i="2"/>
  <c r="B9" i="2" s="1"/>
  <c r="B8" i="2"/>
  <c r="A13" i="2"/>
  <c r="A7" i="2"/>
  <c r="A12" i="2" l="1"/>
  <c r="B12" i="2" s="1"/>
  <c r="B5" i="1"/>
  <c r="C5" i="1" s="1"/>
  <c r="B6" i="1" l="1"/>
  <c r="E3" i="1"/>
  <c r="F3" i="1" l="1"/>
  <c r="G3" i="1" s="1"/>
  <c r="B7" i="1"/>
  <c r="C6" i="1"/>
  <c r="B8" i="1" l="1"/>
  <c r="C7" i="1"/>
  <c r="B9" i="1" l="1"/>
  <c r="C8" i="1"/>
  <c r="B10" i="1" l="1"/>
  <c r="C9" i="1"/>
  <c r="B11" i="1" l="1"/>
  <c r="C10" i="1"/>
  <c r="B12" i="1" l="1"/>
  <c r="C11" i="1"/>
  <c r="B13" i="1" l="1"/>
  <c r="C12" i="1"/>
  <c r="B14" i="1" l="1"/>
  <c r="C13" i="1"/>
  <c r="B15" i="1" l="1"/>
  <c r="C14" i="1"/>
  <c r="B16" i="1" l="1"/>
  <c r="C15" i="1"/>
  <c r="B17" i="1" l="1"/>
  <c r="C16" i="1"/>
  <c r="B18" i="1" l="1"/>
  <c r="C17" i="1"/>
  <c r="B19" i="1" l="1"/>
  <c r="C18" i="1"/>
  <c r="B20" i="1" l="1"/>
  <c r="C19" i="1"/>
  <c r="B21" i="1" l="1"/>
  <c r="C20" i="1"/>
  <c r="B22" i="1" l="1"/>
  <c r="C21" i="1"/>
  <c r="B23" i="1" l="1"/>
  <c r="C22" i="1"/>
  <c r="B24" i="1" l="1"/>
  <c r="C23" i="1"/>
  <c r="B25" i="1" l="1"/>
  <c r="C24" i="1"/>
  <c r="B26" i="1" l="1"/>
  <c r="C25" i="1"/>
  <c r="B27" i="1" l="1"/>
  <c r="C26" i="1"/>
  <c r="B28" i="1" l="1"/>
  <c r="C27" i="1"/>
  <c r="B29" i="1" l="1"/>
  <c r="C28" i="1"/>
  <c r="B30" i="1" l="1"/>
  <c r="C29" i="1"/>
  <c r="B31" i="1" l="1"/>
  <c r="C30" i="1"/>
  <c r="B32" i="1" l="1"/>
  <c r="C31" i="1"/>
  <c r="B33" i="1" l="1"/>
  <c r="C32" i="1"/>
  <c r="B34" i="1" l="1"/>
  <c r="C33" i="1"/>
  <c r="B35" i="1" l="1"/>
  <c r="C35" i="1" s="1"/>
  <c r="C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7F67CDC2-6144-4DF6-A89E-AC6139AD1F8D}">
      <text>
        <r>
          <rPr>
            <sz val="8"/>
            <color indexed="81"/>
            <rFont val="Tahoma"/>
            <family val="2"/>
          </rPr>
          <t>Ein 'x' eingeben, um Feiertage zu markieren.
Bis Zelle A49 können Sie weitere Feiertage eingeben und mit x in den Urlaubskalender übernehmen.</t>
        </r>
      </text>
    </comment>
  </commentList>
</comments>
</file>

<file path=xl/sharedStrings.xml><?xml version="1.0" encoding="utf-8"?>
<sst xmlns="http://schemas.openxmlformats.org/spreadsheetml/2006/main" count="183" uniqueCount="47">
  <si>
    <t>Arbeitszeittabelle</t>
  </si>
  <si>
    <t>Überstunden</t>
  </si>
  <si>
    <t>Datum</t>
  </si>
  <si>
    <t>Mittagspause</t>
  </si>
  <si>
    <t>Arbeitsstunden</t>
  </si>
  <si>
    <t>Monat</t>
  </si>
  <si>
    <t>Arbeitsstd. 
geleistet</t>
  </si>
  <si>
    <t>Reguläre Arbeitsstd.</t>
  </si>
  <si>
    <t>Beginn</t>
  </si>
  <si>
    <t>Ende</t>
  </si>
  <si>
    <t>Feiertag?</t>
  </si>
  <si>
    <t>x</t>
  </si>
  <si>
    <t>Neujahr</t>
  </si>
  <si>
    <t>Berchtoldstag</t>
  </si>
  <si>
    <t>Rosenmontag</t>
  </si>
  <si>
    <t>Karfreitag</t>
  </si>
  <si>
    <t>Ostersamstag</t>
  </si>
  <si>
    <t>Ostersonntag</t>
  </si>
  <si>
    <t>Ostermontag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</si>
  <si>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</si>
  <si>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</si>
  <si>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</si>
  <si>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</si>
  <si>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</si>
  <si>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</si>
  <si>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</si>
  <si>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Tag der deutschen Einheit (D)</t>
  </si>
  <si>
    <t>Erntedankfest</t>
  </si>
  <si>
    <t>Reformationstag</t>
  </si>
  <si>
    <t>Allerheiligen</t>
  </si>
  <si>
    <t>Volkstrauertag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</si>
  <si>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</si>
  <si>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</si>
  <si>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</si>
  <si>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</si>
  <si>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</si>
  <si>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</si>
  <si>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</si>
  <si>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</si>
  <si>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</si>
  <si>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Heilige 3 Könige</t>
  </si>
  <si>
    <t>Tag der Arbeit</t>
  </si>
  <si>
    <t>Buß- und Bettag</t>
  </si>
  <si>
    <t>Augsburger Friedensfest</t>
  </si>
  <si>
    <t>Mariä Himmelfahrt</t>
  </si>
  <si>
    <t>Weltkindertag</t>
  </si>
  <si>
    <t>Sollstunden
pro 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</si>
</sst>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h:mm;@"/>
    <numFmt numFmtId="165" formatCode="hh:mm;@"/>
    <numFmt numFmtId="166" formatCode="[hh]:mm"/>
    <numFmt numFmtId="167" formatCode="ddd/"/>
    <numFmt numFmtId="168" formatCode="dd"/>
    <numFmt numFmtId="169" formatCode="dd/mm/yyyy;;"/>
  </numFmts>
  <fonts count="12" x14ac:knownFonts="1">
    <font>
      <sz val="11"/>
      <color theme="1"/>
      <name val="Calibri"/>
      <family val="2"/>
      <scheme val="minor"/>
    </font>
    <font>
      <sz val="24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0"/>
      <name val="Century Gothic"/>
      <family val="2"/>
    </font>
    <font>
      <sz val="16"/>
      <color theme="0"/>
      <name val="Century Gothic"/>
      <family val="2"/>
    </font>
    <font>
      <b/>
      <sz val="11"/>
      <color theme="1" tint="0.249977111117893"/>
      <name val="Century Gothic"/>
      <family val="2"/>
    </font>
    <font>
      <sz val="12"/>
      <color theme="1" tint="0.249977111117893"/>
      <name val="Century Gothic"/>
      <family val="2"/>
    </font>
    <font>
      <sz val="11"/>
      <color theme="1" tint="0.249977111117893"/>
      <name val="Century Gothic"/>
      <family val="2"/>
    </font>
    <font>
      <sz val="8"/>
      <color indexed="81"/>
      <name val="Tahoma"/>
      <family val="2"/>
    </font>
    <font>
      <b/>
      <sz val="12"/>
      <color theme="3" tint="-0.249977111117893"/>
      <name val="Century Gothic"/>
      <family val="2"/>
    </font>
    <font>
      <sz val="28"/>
      <color theme="4" tint="-0.499984740745262"/>
      <name val="Century Gothic"/>
      <family val="2"/>
    </font>
    <font>
      <sz val="14"/>
      <color theme="1"/>
      <name val="Century Gothic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E3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indexed="64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indexed="64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/>
      <top/>
      <bottom style="medium">
        <color theme="0"/>
      </bottom>
      <diagonal/>
    </border>
    <border>
      <left style="thin">
        <color indexed="64"/>
      </left>
      <right style="thin">
        <color theme="4" tint="0.59999389629810485"/>
      </right>
      <top style="thin">
        <color theme="4" tint="0.59999389629810485"/>
      </top>
      <bottom style="thin">
        <color indexed="64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indexed="64"/>
      </bottom>
      <diagonal/>
    </border>
    <border>
      <left style="thin">
        <color theme="4" tint="0.59999389629810485"/>
      </left>
      <right style="thin">
        <color indexed="64"/>
      </right>
      <top style="thin">
        <color theme="4" tint="0.59999389629810485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0"/>
      </bottom>
      <diagonal/>
    </border>
    <border>
      <left style="thick">
        <color theme="0"/>
      </left>
      <right/>
      <top style="thick">
        <color theme="0"/>
      </top>
      <bottom style="thin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6" fillId="0" borderId="14" xfId="0" applyFont="1" applyBorder="1" applyAlignment="1" applyProtection="1">
      <alignment horizontal="center" vertical="center"/>
      <protection locked="0"/>
    </xf>
    <xf numFmtId="49" fontId="6" fillId="0" borderId="15" xfId="0" applyNumberFormat="1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14" fontId="6" fillId="0" borderId="13" xfId="0" applyNumberFormat="1" applyFont="1" applyBorder="1" applyAlignment="1" applyProtection="1">
      <alignment horizontal="center" vertical="center"/>
      <protection locked="0"/>
    </xf>
    <xf numFmtId="14" fontId="6" fillId="0" borderId="17" xfId="0" applyNumberFormat="1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Protection="1">
      <protection locked="0"/>
    </xf>
    <xf numFmtId="0" fontId="2" fillId="0" borderId="0" xfId="0" applyFont="1"/>
    <xf numFmtId="0" fontId="11" fillId="0" borderId="0" xfId="0" applyFont="1"/>
    <xf numFmtId="164" fontId="2" fillId="0" borderId="0" xfId="0" applyNumberFormat="1" applyFont="1"/>
    <xf numFmtId="164" fontId="2" fillId="0" borderId="6" xfId="0" applyNumberFormat="1" applyFont="1" applyBorder="1" applyProtection="1">
      <protection locked="0"/>
    </xf>
    <xf numFmtId="164" fontId="2" fillId="0" borderId="3" xfId="0" applyNumberFormat="1" applyFont="1" applyBorder="1" applyProtection="1">
      <protection locked="0"/>
    </xf>
    <xf numFmtId="164" fontId="2" fillId="0" borderId="2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166" fontId="11" fillId="6" borderId="21" xfId="0" applyNumberFormat="1" applyFont="1" applyFill="1" applyBorder="1" applyAlignment="1" applyProtection="1">
      <alignment horizontal="center" vertical="center"/>
      <protection locked="0"/>
    </xf>
    <xf numFmtId="0" fontId="4" fillId="11" borderId="10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16" xfId="0" applyFont="1" applyBorder="1"/>
    <xf numFmtId="14" fontId="6" fillId="0" borderId="0" xfId="0" applyNumberFormat="1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9" xfId="0" applyFont="1" applyBorder="1" applyProtection="1">
      <protection locked="0"/>
    </xf>
    <xf numFmtId="46" fontId="2" fillId="0" borderId="0" xfId="0" applyNumberFormat="1" applyFont="1"/>
    <xf numFmtId="165" fontId="2" fillId="9" borderId="2" xfId="0" applyNumberFormat="1" applyFont="1" applyFill="1" applyBorder="1" applyProtection="1">
      <protection hidden="1"/>
    </xf>
    <xf numFmtId="166" fontId="11" fillId="6" borderId="21" xfId="0" applyNumberFormat="1" applyFont="1" applyFill="1" applyBorder="1" applyAlignment="1" applyProtection="1">
      <alignment horizontal="center" vertical="center"/>
      <protection hidden="1"/>
    </xf>
    <xf numFmtId="168" fontId="2" fillId="0" borderId="3" xfId="0" applyNumberFormat="1" applyFont="1" applyBorder="1" applyAlignment="1" applyProtection="1">
      <alignment horizontal="center" vertical="center"/>
      <protection hidden="1"/>
    </xf>
    <xf numFmtId="167" fontId="2" fillId="0" borderId="3" xfId="0" applyNumberFormat="1" applyFont="1" applyBorder="1" applyAlignment="1" applyProtection="1">
      <alignment horizontal="center" vertical="center"/>
      <protection hidden="1"/>
    </xf>
    <xf numFmtId="168" fontId="2" fillId="0" borderId="2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169" fontId="6" fillId="4" borderId="14" xfId="0" applyNumberFormat="1" applyFont="1" applyFill="1" applyBorder="1" applyAlignment="1" applyProtection="1">
      <alignment horizontal="center" vertical="center"/>
      <protection hidden="1"/>
    </xf>
    <xf numFmtId="169" fontId="6" fillId="4" borderId="18" xfId="0" applyNumberFormat="1" applyFont="1" applyFill="1" applyBorder="1" applyAlignment="1" applyProtection="1">
      <alignment horizontal="center" vertical="center"/>
      <protection hidden="1"/>
    </xf>
    <xf numFmtId="14" fontId="6" fillId="4" borderId="13" xfId="0" quotePrefix="1" applyNumberFormat="1" applyFont="1" applyFill="1" applyBorder="1" applyAlignment="1" applyProtection="1">
      <alignment horizontal="center" vertical="center"/>
      <protection hidden="1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3" fillId="10" borderId="20" xfId="0" applyFont="1" applyFill="1" applyBorder="1" applyAlignment="1" applyProtection="1">
      <alignment horizontal="center" vertical="center"/>
      <protection locked="0"/>
    </xf>
    <xf numFmtId="0" fontId="10" fillId="7" borderId="0" xfId="0" applyFont="1" applyFill="1" applyAlignment="1" applyProtection="1">
      <alignment horizontal="left" vertical="center" indent="3"/>
      <protection locked="0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7" fontId="11" fillId="6" borderId="22" xfId="0" applyNumberFormat="1" applyFont="1" applyFill="1" applyBorder="1" applyAlignment="1" applyProtection="1">
      <alignment horizontal="center" vertical="center"/>
      <protection hidden="1"/>
    </xf>
    <xf numFmtId="17" fontId="11" fillId="6" borderId="23" xfId="0" applyNumberFormat="1" applyFont="1" applyFill="1" applyBorder="1" applyAlignment="1" applyProtection="1">
      <alignment horizontal="center" vertical="center"/>
      <protection hidden="1"/>
    </xf>
  </cellXfs>
  <cellStyles count="1">
    <cellStyle name="Standard" xfId="0" builtinId="0"/>
  </cellStyles>
  <dxfs count="26">
    <dxf>
      <fill>
        <patternFill>
          <bgColor theme="8" tint="0.79998168889431442"/>
        </patternFill>
      </fill>
    </dxf>
    <dxf>
      <fill>
        <patternFill patternType="solid">
          <fgColor auto="1"/>
          <bgColor theme="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</dxfs>
  <tableStyles count="0" defaultTableStyle="TableStyleMedium2" defaultPivotStyle="PivotStyleLight16"/>
  <colors>
    <mruColors>
      <color rgb="FFFFF4D5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15B08819-EF8A-4F43-80C1-0BBFC3EDD9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81BD69A-85BB-487B-BC85-04A81CA8D5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3B3BA8F-77C9-4F8D-855B-C6C1D1866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648A895-829C-462D-A263-58A25EE55D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91DAC9E-680B-4530-81C2-2E8261E85F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DB7B7E0-09DB-47A9-B65E-74A5D05017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51D4EDC-9D89-45CD-87EB-DF5A67F4D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A5E7A29-1A15-4519-B09D-C5383116A5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14C643D-1B04-40E9-87BE-B74E5BC665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D42B1F5-5168-4C1F-A4D6-1E6EC5AEF4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FC5619F-D3BE-4D9E-AB02-BC87169E3E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66B1630-C32F-4612-972F-4A29181B4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1219199</xdr:colOff>
      <xdr:row>0</xdr:row>
      <xdr:rowOff>67872</xdr:rowOff>
    </xdr:from>
    <xdr:to>
      <xdr:col>3</xdr:col>
      <xdr:colOff>1743075</xdr:colOff>
      <xdr:row>0</xdr:row>
      <xdr:rowOff>562542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7DF1974-B816-483C-9AC2-FDBBDE34D9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878787"/>
            </a:clrFrom>
            <a:clrTo>
              <a:srgbClr val="87878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3" t="15696" r="9045" b="15696"/>
        <a:stretch/>
      </xdr:blipFill>
      <xdr:spPr>
        <a:xfrm>
          <a:off x="5534024" y="67872"/>
          <a:ext cx="523876" cy="494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1A24-23CC-4836-A2F8-D1FBDF426898}">
  <dimension ref="B1:J39"/>
  <sheetViews>
    <sheetView showGridLines="0" tabSelected="1" workbookViewId="0">
      <pane ySplit="4" topLeftCell="A5" activePane="bottomLeft" state="frozen"/>
      <selection activeCell="D5" sqref="D5"/>
      <selection pane="bottomLeft" activeCell="D6" sqref="D6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v>46023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46023</v>
      </c>
      <c r="C5" s="35">
        <f>B5</f>
        <v>46023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899999999999999" customHeight="1" x14ac:dyDescent="0.25">
      <c r="B6" s="36">
        <f>B5+1</f>
        <v>46024</v>
      </c>
      <c r="C6" s="35">
        <f t="shared" ref="C6:C35" si="1">B6</f>
        <v>46024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5" si="2">B6+1</f>
        <v>46025</v>
      </c>
      <c r="C7" s="35">
        <f t="shared" si="1"/>
        <v>46025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46026</v>
      </c>
      <c r="C8" s="35">
        <f t="shared" si="1"/>
        <v>46026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46027</v>
      </c>
      <c r="C9" s="35">
        <f t="shared" si="1"/>
        <v>46027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46028</v>
      </c>
      <c r="C10" s="35">
        <f t="shared" si="1"/>
        <v>46028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46029</v>
      </c>
      <c r="C11" s="35">
        <f t="shared" si="1"/>
        <v>46029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46030</v>
      </c>
      <c r="C12" s="35">
        <f t="shared" si="1"/>
        <v>46030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46031</v>
      </c>
      <c r="C13" s="35">
        <f t="shared" si="1"/>
        <v>46031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46032</v>
      </c>
      <c r="C14" s="35">
        <f t="shared" si="1"/>
        <v>46032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46033</v>
      </c>
      <c r="C15" s="35">
        <f t="shared" si="1"/>
        <v>46033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46034</v>
      </c>
      <c r="C16" s="35">
        <f t="shared" si="1"/>
        <v>46034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46035</v>
      </c>
      <c r="C17" s="35">
        <f t="shared" si="1"/>
        <v>46035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46036</v>
      </c>
      <c r="C18" s="35">
        <f t="shared" si="1"/>
        <v>46036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46037</v>
      </c>
      <c r="C19" s="35">
        <f t="shared" si="1"/>
        <v>46037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46038</v>
      </c>
      <c r="C20" s="35">
        <f t="shared" si="1"/>
        <v>46038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46039</v>
      </c>
      <c r="C21" s="35">
        <f t="shared" si="1"/>
        <v>46039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46040</v>
      </c>
      <c r="C22" s="35">
        <f t="shared" si="1"/>
        <v>46040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46041</v>
      </c>
      <c r="C23" s="35">
        <f t="shared" si="1"/>
        <v>46041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46042</v>
      </c>
      <c r="C24" s="35">
        <f t="shared" si="1"/>
        <v>46042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46043</v>
      </c>
      <c r="C25" s="35">
        <f t="shared" si="1"/>
        <v>46043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46044</v>
      </c>
      <c r="C26" s="35">
        <f t="shared" si="1"/>
        <v>46044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46045</v>
      </c>
      <c r="C27" s="35">
        <f t="shared" si="1"/>
        <v>46045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46046</v>
      </c>
      <c r="C28" s="35">
        <f t="shared" si="1"/>
        <v>46046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46047</v>
      </c>
      <c r="C29" s="35">
        <f t="shared" si="1"/>
        <v>46047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46048</v>
      </c>
      <c r="C30" s="35">
        <f t="shared" si="1"/>
        <v>46048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46049</v>
      </c>
      <c r="C31" s="35">
        <f t="shared" si="1"/>
        <v>46049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46050</v>
      </c>
      <c r="C32" s="35">
        <f t="shared" si="1"/>
        <v>46050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46051</v>
      </c>
      <c r="C33" s="35">
        <f t="shared" si="1"/>
        <v>46051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46052</v>
      </c>
      <c r="C34" s="35">
        <f t="shared" si="1"/>
        <v>46052</v>
      </c>
      <c r="D34" s="14"/>
      <c r="E34" s="14"/>
      <c r="F34" s="14"/>
      <c r="G34" s="32" t="str">
        <f t="shared" si="0"/>
        <v/>
      </c>
    </row>
    <row r="35" spans="2:7" ht="18.899999999999999" customHeight="1" x14ac:dyDescent="0.25">
      <c r="B35" s="36">
        <f t="shared" si="2"/>
        <v>46053</v>
      </c>
      <c r="C35" s="35">
        <f t="shared" si="1"/>
        <v>46053</v>
      </c>
      <c r="D35" s="14"/>
      <c r="E35" s="14"/>
      <c r="F35" s="14"/>
      <c r="G35" s="32" t="str">
        <f t="shared" si="0"/>
        <v/>
      </c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  <row r="39" spans="2:7" x14ac:dyDescent="0.25">
      <c r="D39" s="11"/>
    </row>
  </sheetData>
  <sheetProtection algorithmName="SHA-512" hashValue="5jx+GNxf7iHo3DBHh2krr+bRdxK3e7/JQg8fnZ4FVUMDuUlQ4HKOwhoBGELTSu1chDpXqXJMpoPO65hH8QcWkw==" saltValue="5bWAvy611CpBJIYG+IJCtw==" spinCount="100000" sheet="1" objects="1" scenarios="1"/>
  <mergeCells count="4">
    <mergeCell ref="B1:G1"/>
    <mergeCell ref="B4:C4"/>
    <mergeCell ref="B2:C2"/>
    <mergeCell ref="B3:C3"/>
  </mergeCells>
  <conditionalFormatting sqref="B5:G35">
    <cfRule type="expression" dxfId="24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C4A0CFE-FE0D-45E3-A027-FCE2BD09D736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239E6-4EF3-4283-8A3A-0F0097EFA983}">
  <dimension ref="B1:J36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EDATE(Januar!$B$3,1)</f>
        <v>46054</v>
      </c>
      <c r="C3" s="53"/>
      <c r="D3" s="17">
        <v>3.3333333333333335</v>
      </c>
      <c r="E3" s="33">
        <f>SUM(G5:G32)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46054</v>
      </c>
      <c r="C5" s="35">
        <f>B5</f>
        <v>46054</v>
      </c>
      <c r="D5" s="12"/>
      <c r="E5" s="13"/>
      <c r="F5" s="12"/>
      <c r="G5" s="32" t="str">
        <f t="shared" ref="G5:G32" si="0">IF(F5,IF(D5,IF(D5&gt;F5,F5+"24:00"-D5,F5-D5)-E5,""),"")</f>
        <v/>
      </c>
    </row>
    <row r="6" spans="2:10" ht="18.899999999999999" customHeight="1" x14ac:dyDescent="0.25">
      <c r="B6" s="36">
        <f>B5+1</f>
        <v>46055</v>
      </c>
      <c r="C6" s="35">
        <f t="shared" ref="C6:C32" si="1">B6</f>
        <v>46055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3" si="2">B6+1</f>
        <v>46056</v>
      </c>
      <c r="C7" s="35">
        <f t="shared" si="1"/>
        <v>46056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46057</v>
      </c>
      <c r="C8" s="35">
        <f t="shared" si="1"/>
        <v>46057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46058</v>
      </c>
      <c r="C9" s="35">
        <f t="shared" si="1"/>
        <v>46058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46059</v>
      </c>
      <c r="C10" s="35">
        <f t="shared" si="1"/>
        <v>46059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46060</v>
      </c>
      <c r="C11" s="35">
        <f t="shared" si="1"/>
        <v>46060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46061</v>
      </c>
      <c r="C12" s="35">
        <f t="shared" si="1"/>
        <v>46061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46062</v>
      </c>
      <c r="C13" s="35">
        <f t="shared" si="1"/>
        <v>46062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46063</v>
      </c>
      <c r="C14" s="35">
        <f t="shared" si="1"/>
        <v>46063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46064</v>
      </c>
      <c r="C15" s="35">
        <f t="shared" si="1"/>
        <v>46064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46065</v>
      </c>
      <c r="C16" s="35">
        <f t="shared" si="1"/>
        <v>46065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46066</v>
      </c>
      <c r="C17" s="35">
        <f t="shared" si="1"/>
        <v>46066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46067</v>
      </c>
      <c r="C18" s="35">
        <f t="shared" si="1"/>
        <v>46067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46068</v>
      </c>
      <c r="C19" s="35">
        <f t="shared" si="1"/>
        <v>46068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46069</v>
      </c>
      <c r="C20" s="35">
        <f t="shared" si="1"/>
        <v>46069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46070</v>
      </c>
      <c r="C21" s="35">
        <f t="shared" si="1"/>
        <v>46070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46071</v>
      </c>
      <c r="C22" s="35">
        <f t="shared" si="1"/>
        <v>46071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46072</v>
      </c>
      <c r="C23" s="35">
        <f t="shared" si="1"/>
        <v>46072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46073</v>
      </c>
      <c r="C24" s="35">
        <f t="shared" si="1"/>
        <v>46073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46074</v>
      </c>
      <c r="C25" s="35">
        <f t="shared" si="1"/>
        <v>46074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46075</v>
      </c>
      <c r="C26" s="35">
        <f t="shared" si="1"/>
        <v>46075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46076</v>
      </c>
      <c r="C27" s="35">
        <f t="shared" si="1"/>
        <v>46076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46077</v>
      </c>
      <c r="C28" s="35">
        <f t="shared" si="1"/>
        <v>46077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46078</v>
      </c>
      <c r="C29" s="35">
        <f t="shared" si="1"/>
        <v>46078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46079</v>
      </c>
      <c r="C30" s="35">
        <f t="shared" si="1"/>
        <v>46079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46080</v>
      </c>
      <c r="C31" s="35">
        <f t="shared" si="1"/>
        <v>46080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46081</v>
      </c>
      <c r="C32" s="35">
        <f t="shared" si="1"/>
        <v>46081</v>
      </c>
      <c r="D32" s="14"/>
      <c r="E32" s="14"/>
      <c r="F32" s="14"/>
      <c r="G32" s="32" t="str">
        <f t="shared" si="0"/>
        <v/>
      </c>
    </row>
    <row r="33" spans="2:7" x14ac:dyDescent="0.25">
      <c r="B33" s="36">
        <f t="shared" si="2"/>
        <v>46082</v>
      </c>
      <c r="C33" s="35">
        <f t="shared" ref="C33" si="3">B33</f>
        <v>46082</v>
      </c>
      <c r="D33" s="14"/>
      <c r="E33" s="14"/>
      <c r="F33" s="14"/>
      <c r="G33" s="32" t="str">
        <f t="shared" ref="G33" si="4">IF(F33,IF(D33,IF(D33&gt;F33,F33+"24:00"-D33,F33-D33)-E33,""),"")</f>
        <v/>
      </c>
    </row>
    <row r="34" spans="2:7" x14ac:dyDescent="0.25">
      <c r="B34" s="37"/>
      <c r="C34" s="37"/>
      <c r="D34" s="15"/>
      <c r="E34" s="16"/>
      <c r="F34" s="16"/>
      <c r="G34" s="37"/>
    </row>
    <row r="35" spans="2:7" x14ac:dyDescent="0.25">
      <c r="B35" s="37"/>
      <c r="C35" s="37"/>
      <c r="D35" s="15"/>
      <c r="E35" s="16"/>
      <c r="F35" s="16"/>
      <c r="G35" s="37"/>
    </row>
    <row r="36" spans="2:7" x14ac:dyDescent="0.25">
      <c r="D36" s="11"/>
    </row>
  </sheetData>
  <sheetProtection algorithmName="SHA-512" hashValue="D1F8Axi+H68KNPKgWmiIEuIMf3dxvUUWGTaC6XCN9u/ucJF3114nDMHqWFxbp7uRYFbHMrCDw576iEDqXfCi2g==" saltValue="zc9H0B/0udz2oQUXP2BKPg==" spinCount="100000" sheet="1" objects="1" scenarios="1"/>
  <mergeCells count="4">
    <mergeCell ref="B4:C4"/>
    <mergeCell ref="B1:G1"/>
    <mergeCell ref="B2:C2"/>
    <mergeCell ref="B3:C3"/>
  </mergeCells>
  <conditionalFormatting sqref="B5:G33">
    <cfRule type="expression" dxfId="22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58B77F4-D5A5-4CA3-9198-B501A9B3C0D4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DDC4-AF4A-4BC8-8895-99ACC5837555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EDATE(Februar!$B$3,1)</f>
        <v>46082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46082</v>
      </c>
      <c r="C5" s="35">
        <f>B5</f>
        <v>46082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899999999999999" customHeight="1" x14ac:dyDescent="0.25">
      <c r="B6" s="36">
        <f>B5+1</f>
        <v>46083</v>
      </c>
      <c r="C6" s="35">
        <f t="shared" ref="C6:C35" si="1">B6</f>
        <v>46083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5" si="2">B6+1</f>
        <v>46084</v>
      </c>
      <c r="C7" s="35">
        <f t="shared" si="1"/>
        <v>46084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46085</v>
      </c>
      <c r="C8" s="35">
        <f t="shared" si="1"/>
        <v>46085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46086</v>
      </c>
      <c r="C9" s="35">
        <f t="shared" si="1"/>
        <v>46086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46087</v>
      </c>
      <c r="C10" s="35">
        <f t="shared" si="1"/>
        <v>46087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46088</v>
      </c>
      <c r="C11" s="35">
        <f t="shared" si="1"/>
        <v>46088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46089</v>
      </c>
      <c r="C12" s="35">
        <f t="shared" si="1"/>
        <v>46089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46090</v>
      </c>
      <c r="C13" s="35">
        <f t="shared" si="1"/>
        <v>46090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46091</v>
      </c>
      <c r="C14" s="35">
        <f t="shared" si="1"/>
        <v>46091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46092</v>
      </c>
      <c r="C15" s="35">
        <f t="shared" si="1"/>
        <v>46092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46093</v>
      </c>
      <c r="C16" s="35">
        <f t="shared" si="1"/>
        <v>46093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46094</v>
      </c>
      <c r="C17" s="35">
        <f t="shared" si="1"/>
        <v>46094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46095</v>
      </c>
      <c r="C18" s="35">
        <f t="shared" si="1"/>
        <v>46095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46096</v>
      </c>
      <c r="C19" s="35">
        <f t="shared" si="1"/>
        <v>46096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46097</v>
      </c>
      <c r="C20" s="35">
        <f t="shared" si="1"/>
        <v>46097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46098</v>
      </c>
      <c r="C21" s="35">
        <f t="shared" si="1"/>
        <v>46098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46099</v>
      </c>
      <c r="C22" s="35">
        <f t="shared" si="1"/>
        <v>46099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46100</v>
      </c>
      <c r="C23" s="35">
        <f t="shared" si="1"/>
        <v>46100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46101</v>
      </c>
      <c r="C24" s="35">
        <f t="shared" si="1"/>
        <v>46101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46102</v>
      </c>
      <c r="C25" s="35">
        <f t="shared" si="1"/>
        <v>46102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46103</v>
      </c>
      <c r="C26" s="35">
        <f t="shared" si="1"/>
        <v>46103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46104</v>
      </c>
      <c r="C27" s="35">
        <f t="shared" si="1"/>
        <v>46104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46105</v>
      </c>
      <c r="C28" s="35">
        <f t="shared" si="1"/>
        <v>46105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46106</v>
      </c>
      <c r="C29" s="35">
        <f t="shared" si="1"/>
        <v>46106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46107</v>
      </c>
      <c r="C30" s="35">
        <f t="shared" si="1"/>
        <v>46107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46108</v>
      </c>
      <c r="C31" s="35">
        <f t="shared" si="1"/>
        <v>46108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46109</v>
      </c>
      <c r="C32" s="35">
        <f t="shared" si="1"/>
        <v>46109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46110</v>
      </c>
      <c r="C33" s="35">
        <f t="shared" si="1"/>
        <v>46110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46111</v>
      </c>
      <c r="C34" s="35">
        <f t="shared" si="1"/>
        <v>46111</v>
      </c>
      <c r="D34" s="14"/>
      <c r="E34" s="14"/>
      <c r="F34" s="14"/>
      <c r="G34" s="32" t="str">
        <f t="shared" si="0"/>
        <v/>
      </c>
    </row>
    <row r="35" spans="2:7" ht="18.899999999999999" customHeight="1" x14ac:dyDescent="0.25">
      <c r="B35" s="36">
        <f t="shared" si="2"/>
        <v>46112</v>
      </c>
      <c r="C35" s="35">
        <f t="shared" si="1"/>
        <v>46112</v>
      </c>
      <c r="D35" s="14"/>
      <c r="E35" s="14"/>
      <c r="F35" s="14"/>
      <c r="G35" s="32" t="str">
        <f t="shared" si="0"/>
        <v/>
      </c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  <row r="39" spans="2:7" x14ac:dyDescent="0.25">
      <c r="D39" s="11"/>
    </row>
  </sheetData>
  <sheetProtection algorithmName="SHA-512" hashValue="RLYV/DzRGrHQFq5LPPxpqu1PGZk6f8YEsTAHd5SredcFXqINVXIaelIZZTuWLRmS5eyPcB+U/lOY27J+MyFwUg==" saltValue="UO+fhigIcIssbr8cnjdnsA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20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4570B29-3885-4923-9129-9EB48411F306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8744-29E0-445D-89E3-C3E38E4A7C1C}">
  <dimension ref="B1:J38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EDATE(März!$B$3,1)</f>
        <v>46113</v>
      </c>
      <c r="C3" s="53"/>
      <c r="D3" s="17">
        <v>3.3333333333333335</v>
      </c>
      <c r="E3" s="33">
        <f>SUM(G5:G34)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46113</v>
      </c>
      <c r="C5" s="35">
        <f>B5</f>
        <v>46113</v>
      </c>
      <c r="D5" s="12"/>
      <c r="E5" s="13"/>
      <c r="F5" s="12"/>
      <c r="G5" s="32" t="str">
        <f t="shared" ref="G5:G34" si="0">IF(F5,IF(D5,IF(D5&gt;F5,F5+"24:00"-D5,F5-D5)-E5,""),"")</f>
        <v/>
      </c>
    </row>
    <row r="6" spans="2:10" ht="18.899999999999999" customHeight="1" x14ac:dyDescent="0.25">
      <c r="B6" s="36">
        <f>B5+1</f>
        <v>46114</v>
      </c>
      <c r="C6" s="35">
        <f t="shared" ref="C6:C34" si="1">B6</f>
        <v>46114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4" si="2">B6+1</f>
        <v>46115</v>
      </c>
      <c r="C7" s="35">
        <f t="shared" si="1"/>
        <v>46115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46116</v>
      </c>
      <c r="C8" s="35">
        <f t="shared" si="1"/>
        <v>46116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46117</v>
      </c>
      <c r="C9" s="35">
        <f t="shared" si="1"/>
        <v>46117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46118</v>
      </c>
      <c r="C10" s="35">
        <f t="shared" si="1"/>
        <v>46118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46119</v>
      </c>
      <c r="C11" s="35">
        <f t="shared" si="1"/>
        <v>46119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46120</v>
      </c>
      <c r="C12" s="35">
        <f t="shared" si="1"/>
        <v>46120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46121</v>
      </c>
      <c r="C13" s="35">
        <f t="shared" si="1"/>
        <v>46121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46122</v>
      </c>
      <c r="C14" s="35">
        <f t="shared" si="1"/>
        <v>46122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46123</v>
      </c>
      <c r="C15" s="35">
        <f t="shared" si="1"/>
        <v>46123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46124</v>
      </c>
      <c r="C16" s="35">
        <f t="shared" si="1"/>
        <v>46124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46125</v>
      </c>
      <c r="C17" s="35">
        <f t="shared" si="1"/>
        <v>46125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46126</v>
      </c>
      <c r="C18" s="35">
        <f t="shared" si="1"/>
        <v>46126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46127</v>
      </c>
      <c r="C19" s="35">
        <f t="shared" si="1"/>
        <v>46127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46128</v>
      </c>
      <c r="C20" s="35">
        <f t="shared" si="1"/>
        <v>46128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46129</v>
      </c>
      <c r="C21" s="35">
        <f t="shared" si="1"/>
        <v>46129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46130</v>
      </c>
      <c r="C22" s="35">
        <f t="shared" si="1"/>
        <v>46130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46131</v>
      </c>
      <c r="C23" s="35">
        <f t="shared" si="1"/>
        <v>46131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46132</v>
      </c>
      <c r="C24" s="35">
        <f t="shared" si="1"/>
        <v>46132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46133</v>
      </c>
      <c r="C25" s="35">
        <f t="shared" si="1"/>
        <v>46133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46134</v>
      </c>
      <c r="C26" s="35">
        <f t="shared" si="1"/>
        <v>46134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46135</v>
      </c>
      <c r="C27" s="35">
        <f t="shared" si="1"/>
        <v>46135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46136</v>
      </c>
      <c r="C28" s="35">
        <f t="shared" si="1"/>
        <v>46136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46137</v>
      </c>
      <c r="C29" s="35">
        <f t="shared" si="1"/>
        <v>46137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46138</v>
      </c>
      <c r="C30" s="35">
        <f t="shared" si="1"/>
        <v>46138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46139</v>
      </c>
      <c r="C31" s="35">
        <f t="shared" si="1"/>
        <v>46139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46140</v>
      </c>
      <c r="C32" s="35">
        <f t="shared" si="1"/>
        <v>46140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46141</v>
      </c>
      <c r="C33" s="35">
        <f t="shared" si="1"/>
        <v>46141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46142</v>
      </c>
      <c r="C34" s="35">
        <f t="shared" si="1"/>
        <v>46142</v>
      </c>
      <c r="D34" s="14"/>
      <c r="E34" s="14"/>
      <c r="F34" s="14"/>
      <c r="G34" s="32" t="str">
        <f t="shared" si="0"/>
        <v/>
      </c>
    </row>
    <row r="35" spans="2:7" x14ac:dyDescent="0.25">
      <c r="B35" s="37"/>
      <c r="C35" s="37"/>
      <c r="D35" s="15"/>
      <c r="E35" s="16"/>
      <c r="F35" s="16"/>
      <c r="G35" s="37"/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</sheetData>
  <sheetProtection algorithmName="SHA-512" hashValue="OUpDQRdoYWx4HvCQca1wRC91HZh5kjislm6XnBoSr+XJ959qDV6JYj9VzLpzspFtSNYnzmD9rfDBqHQTrpcgQQ==" saltValue="FIN+cfrxZARLeiRjUgAGgQ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18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98FCB85-C894-40E1-8134-4FDF8214844D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E8CC-37BB-4373-9FF6-2E9C81F74A9A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EDATE(April!$B$3,1)</f>
        <v>46143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46143</v>
      </c>
      <c r="C5" s="35">
        <f>B5</f>
        <v>46143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899999999999999" customHeight="1" x14ac:dyDescent="0.25">
      <c r="B6" s="36">
        <f>B5+1</f>
        <v>46144</v>
      </c>
      <c r="C6" s="35">
        <f t="shared" ref="C6:C35" si="1">B6</f>
        <v>46144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5" si="2">B6+1</f>
        <v>46145</v>
      </c>
      <c r="C7" s="35">
        <f t="shared" si="1"/>
        <v>46145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46146</v>
      </c>
      <c r="C8" s="35">
        <f t="shared" si="1"/>
        <v>46146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46147</v>
      </c>
      <c r="C9" s="35">
        <f t="shared" si="1"/>
        <v>46147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46148</v>
      </c>
      <c r="C10" s="35">
        <f t="shared" si="1"/>
        <v>46148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46149</v>
      </c>
      <c r="C11" s="35">
        <f t="shared" si="1"/>
        <v>46149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46150</v>
      </c>
      <c r="C12" s="35">
        <f t="shared" si="1"/>
        <v>46150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46151</v>
      </c>
      <c r="C13" s="35">
        <f t="shared" si="1"/>
        <v>46151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46152</v>
      </c>
      <c r="C14" s="35">
        <f t="shared" si="1"/>
        <v>46152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46153</v>
      </c>
      <c r="C15" s="35">
        <f t="shared" si="1"/>
        <v>46153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46154</v>
      </c>
      <c r="C16" s="35">
        <f t="shared" si="1"/>
        <v>46154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46155</v>
      </c>
      <c r="C17" s="35">
        <f t="shared" si="1"/>
        <v>46155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46156</v>
      </c>
      <c r="C18" s="35">
        <f t="shared" si="1"/>
        <v>46156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46157</v>
      </c>
      <c r="C19" s="35">
        <f t="shared" si="1"/>
        <v>46157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46158</v>
      </c>
      <c r="C20" s="35">
        <f t="shared" si="1"/>
        <v>46158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46159</v>
      </c>
      <c r="C21" s="35">
        <f t="shared" si="1"/>
        <v>46159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46160</v>
      </c>
      <c r="C22" s="35">
        <f t="shared" si="1"/>
        <v>46160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46161</v>
      </c>
      <c r="C23" s="35">
        <f t="shared" si="1"/>
        <v>46161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46162</v>
      </c>
      <c r="C24" s="35">
        <f t="shared" si="1"/>
        <v>46162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46163</v>
      </c>
      <c r="C25" s="35">
        <f t="shared" si="1"/>
        <v>46163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46164</v>
      </c>
      <c r="C26" s="35">
        <f t="shared" si="1"/>
        <v>46164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46165</v>
      </c>
      <c r="C27" s="35">
        <f t="shared" si="1"/>
        <v>46165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46166</v>
      </c>
      <c r="C28" s="35">
        <f t="shared" si="1"/>
        <v>46166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46167</v>
      </c>
      <c r="C29" s="35">
        <f t="shared" si="1"/>
        <v>46167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46168</v>
      </c>
      <c r="C30" s="35">
        <f t="shared" si="1"/>
        <v>46168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46169</v>
      </c>
      <c r="C31" s="35">
        <f t="shared" si="1"/>
        <v>46169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46170</v>
      </c>
      <c r="C32" s="35">
        <f t="shared" si="1"/>
        <v>46170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46171</v>
      </c>
      <c r="C33" s="35">
        <f t="shared" si="1"/>
        <v>46171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46172</v>
      </c>
      <c r="C34" s="35">
        <f t="shared" si="1"/>
        <v>46172</v>
      </c>
      <c r="D34" s="14"/>
      <c r="E34" s="14"/>
      <c r="F34" s="14"/>
      <c r="G34" s="32" t="str">
        <f t="shared" si="0"/>
        <v/>
      </c>
    </row>
    <row r="35" spans="2:7" ht="18.899999999999999" customHeight="1" x14ac:dyDescent="0.25">
      <c r="B35" s="36">
        <f t="shared" si="2"/>
        <v>46173</v>
      </c>
      <c r="C35" s="35">
        <f t="shared" si="1"/>
        <v>46173</v>
      </c>
      <c r="D35" s="14"/>
      <c r="E35" s="14"/>
      <c r="F35" s="14"/>
      <c r="G35" s="32" t="str">
        <f t="shared" si="0"/>
        <v/>
      </c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  <row r="39" spans="2:7" x14ac:dyDescent="0.25">
      <c r="D39" s="11"/>
    </row>
  </sheetData>
  <sheetProtection algorithmName="SHA-512" hashValue="giW1VoLAjr+LktHKsiUhf6Pp9EXDGH8sRTq1JUKUHa4Dm9bGrgA7Pe3j43y2jE9bcgzcsI4ulZJ5/FGY3lLcWQ==" saltValue="jV1H2AmbnWOltkkEeMp94A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16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3C70CE4-7230-4BD5-9CA5-2DABAFC6DDC6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D7D91-5EE4-4FA4-9FA1-27383C5A03CF}">
  <dimension ref="B1:J38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EDATE(Mai!$B$3,1)</f>
        <v>46174</v>
      </c>
      <c r="C3" s="53"/>
      <c r="D3" s="17">
        <v>3.3333333333333335</v>
      </c>
      <c r="E3" s="33">
        <f>SUM(G5:G34)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46174</v>
      </c>
      <c r="C5" s="35">
        <f>B5</f>
        <v>46174</v>
      </c>
      <c r="D5" s="12"/>
      <c r="E5" s="13"/>
      <c r="F5" s="12"/>
      <c r="G5" s="32" t="str">
        <f t="shared" ref="G5:G34" si="0">IF(F5,IF(D5,IF(D5&gt;F5,F5+"24:00"-D5,F5-D5)-E5,""),"")</f>
        <v/>
      </c>
    </row>
    <row r="6" spans="2:10" ht="18.899999999999999" customHeight="1" x14ac:dyDescent="0.25">
      <c r="B6" s="36">
        <f>B5+1</f>
        <v>46175</v>
      </c>
      <c r="C6" s="35">
        <f t="shared" ref="C6:C34" si="1">B6</f>
        <v>46175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4" si="2">B6+1</f>
        <v>46176</v>
      </c>
      <c r="C7" s="35">
        <f t="shared" si="1"/>
        <v>46176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46177</v>
      </c>
      <c r="C8" s="35">
        <f t="shared" si="1"/>
        <v>46177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46178</v>
      </c>
      <c r="C9" s="35">
        <f t="shared" si="1"/>
        <v>46178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46179</v>
      </c>
      <c r="C10" s="35">
        <f t="shared" si="1"/>
        <v>46179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46180</v>
      </c>
      <c r="C11" s="35">
        <f t="shared" si="1"/>
        <v>46180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46181</v>
      </c>
      <c r="C12" s="35">
        <f t="shared" si="1"/>
        <v>46181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46182</v>
      </c>
      <c r="C13" s="35">
        <f t="shared" si="1"/>
        <v>46182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46183</v>
      </c>
      <c r="C14" s="35">
        <f t="shared" si="1"/>
        <v>46183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46184</v>
      </c>
      <c r="C15" s="35">
        <f t="shared" si="1"/>
        <v>46184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46185</v>
      </c>
      <c r="C16" s="35">
        <f t="shared" si="1"/>
        <v>46185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46186</v>
      </c>
      <c r="C17" s="35">
        <f t="shared" si="1"/>
        <v>46186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46187</v>
      </c>
      <c r="C18" s="35">
        <f t="shared" si="1"/>
        <v>46187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46188</v>
      </c>
      <c r="C19" s="35">
        <f t="shared" si="1"/>
        <v>46188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46189</v>
      </c>
      <c r="C20" s="35">
        <f t="shared" si="1"/>
        <v>46189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46190</v>
      </c>
      <c r="C21" s="35">
        <f t="shared" si="1"/>
        <v>46190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46191</v>
      </c>
      <c r="C22" s="35">
        <f t="shared" si="1"/>
        <v>46191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46192</v>
      </c>
      <c r="C23" s="35">
        <f t="shared" si="1"/>
        <v>46192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46193</v>
      </c>
      <c r="C24" s="35">
        <f t="shared" si="1"/>
        <v>46193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46194</v>
      </c>
      <c r="C25" s="35">
        <f t="shared" si="1"/>
        <v>46194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46195</v>
      </c>
      <c r="C26" s="35">
        <f t="shared" si="1"/>
        <v>46195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46196</v>
      </c>
      <c r="C27" s="35">
        <f t="shared" si="1"/>
        <v>46196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46197</v>
      </c>
      <c r="C28" s="35">
        <f t="shared" si="1"/>
        <v>46197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46198</v>
      </c>
      <c r="C29" s="35">
        <f t="shared" si="1"/>
        <v>46198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46199</v>
      </c>
      <c r="C30" s="35">
        <f t="shared" si="1"/>
        <v>46199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46200</v>
      </c>
      <c r="C31" s="35">
        <f t="shared" si="1"/>
        <v>46200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46201</v>
      </c>
      <c r="C32" s="35">
        <f t="shared" si="1"/>
        <v>46201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46202</v>
      </c>
      <c r="C33" s="35">
        <f t="shared" si="1"/>
        <v>46202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46203</v>
      </c>
      <c r="C34" s="35">
        <f t="shared" si="1"/>
        <v>46203</v>
      </c>
      <c r="D34" s="14"/>
      <c r="E34" s="14"/>
      <c r="F34" s="14"/>
      <c r="G34" s="32" t="str">
        <f t="shared" si="0"/>
        <v/>
      </c>
    </row>
    <row r="35" spans="2:7" x14ac:dyDescent="0.25">
      <c r="B35" s="37"/>
      <c r="C35" s="37"/>
      <c r="D35" s="15"/>
      <c r="E35" s="16"/>
      <c r="F35" s="16"/>
      <c r="G35" s="37"/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</sheetData>
  <sheetProtection algorithmName="SHA-512" hashValue="zX2/jWrbGjgwHuKRcnxCArMuVXcl56VydzaGM6ey0LK/aczREnFo9QW8435f17PjWtklcc3gJw7K1IsYna6xEA==" saltValue="jW/Gxg8wxnSeIRvSiL7zgQ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14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1A1B473-9197-42AB-AEE7-964BC068AA3B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26B6A-5507-4356-9DE7-A44D94BA37B8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EDATE(Juni!$B$3,1)</f>
        <v>46204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46204</v>
      </c>
      <c r="C5" s="35">
        <f>B5</f>
        <v>46204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899999999999999" customHeight="1" x14ac:dyDescent="0.25">
      <c r="B6" s="36">
        <f>B5+1</f>
        <v>46205</v>
      </c>
      <c r="C6" s="35">
        <f t="shared" ref="C6:C35" si="1">B6</f>
        <v>46205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5" si="2">B6+1</f>
        <v>46206</v>
      </c>
      <c r="C7" s="35">
        <f t="shared" si="1"/>
        <v>46206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46207</v>
      </c>
      <c r="C8" s="35">
        <f t="shared" si="1"/>
        <v>46207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46208</v>
      </c>
      <c r="C9" s="35">
        <f t="shared" si="1"/>
        <v>46208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46209</v>
      </c>
      <c r="C10" s="35">
        <f t="shared" si="1"/>
        <v>46209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46210</v>
      </c>
      <c r="C11" s="35">
        <f t="shared" si="1"/>
        <v>46210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46211</v>
      </c>
      <c r="C12" s="35">
        <f t="shared" si="1"/>
        <v>46211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46212</v>
      </c>
      <c r="C13" s="35">
        <f t="shared" si="1"/>
        <v>46212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46213</v>
      </c>
      <c r="C14" s="35">
        <f t="shared" si="1"/>
        <v>46213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46214</v>
      </c>
      <c r="C15" s="35">
        <f t="shared" si="1"/>
        <v>46214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46215</v>
      </c>
      <c r="C16" s="35">
        <f t="shared" si="1"/>
        <v>46215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46216</v>
      </c>
      <c r="C17" s="35">
        <f t="shared" si="1"/>
        <v>46216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46217</v>
      </c>
      <c r="C18" s="35">
        <f t="shared" si="1"/>
        <v>46217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46218</v>
      </c>
      <c r="C19" s="35">
        <f t="shared" si="1"/>
        <v>46218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46219</v>
      </c>
      <c r="C20" s="35">
        <f t="shared" si="1"/>
        <v>46219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46220</v>
      </c>
      <c r="C21" s="35">
        <f t="shared" si="1"/>
        <v>46220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46221</v>
      </c>
      <c r="C22" s="35">
        <f t="shared" si="1"/>
        <v>46221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46222</v>
      </c>
      <c r="C23" s="35">
        <f t="shared" si="1"/>
        <v>46222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46223</v>
      </c>
      <c r="C24" s="35">
        <f t="shared" si="1"/>
        <v>46223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46224</v>
      </c>
      <c r="C25" s="35">
        <f t="shared" si="1"/>
        <v>46224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46225</v>
      </c>
      <c r="C26" s="35">
        <f t="shared" si="1"/>
        <v>46225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46226</v>
      </c>
      <c r="C27" s="35">
        <f t="shared" si="1"/>
        <v>46226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46227</v>
      </c>
      <c r="C28" s="35">
        <f t="shared" si="1"/>
        <v>46227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46228</v>
      </c>
      <c r="C29" s="35">
        <f t="shared" si="1"/>
        <v>46228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46229</v>
      </c>
      <c r="C30" s="35">
        <f t="shared" si="1"/>
        <v>46229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46230</v>
      </c>
      <c r="C31" s="35">
        <f t="shared" si="1"/>
        <v>46230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46231</v>
      </c>
      <c r="C32" s="35">
        <f t="shared" si="1"/>
        <v>46231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46232</v>
      </c>
      <c r="C33" s="35">
        <f t="shared" si="1"/>
        <v>46232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46233</v>
      </c>
      <c r="C34" s="35">
        <f t="shared" si="1"/>
        <v>46233</v>
      </c>
      <c r="D34" s="14"/>
      <c r="E34" s="14"/>
      <c r="F34" s="14"/>
      <c r="G34" s="32" t="str">
        <f t="shared" si="0"/>
        <v/>
      </c>
    </row>
    <row r="35" spans="2:7" ht="18.899999999999999" customHeight="1" x14ac:dyDescent="0.25">
      <c r="B35" s="36">
        <f t="shared" si="2"/>
        <v>46234</v>
      </c>
      <c r="C35" s="35">
        <f t="shared" si="1"/>
        <v>46234</v>
      </c>
      <c r="D35" s="14"/>
      <c r="E35" s="14"/>
      <c r="F35" s="14"/>
      <c r="G35" s="32" t="str">
        <f t="shared" si="0"/>
        <v/>
      </c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  <row r="39" spans="2:7" x14ac:dyDescent="0.25">
      <c r="D39" s="11"/>
    </row>
  </sheetData>
  <sheetProtection algorithmName="SHA-512" hashValue="92cDH8ROfJ3UF4xtGb/neL7qvEwChfr8JlheLAx5FWqySTWLTB3DDFMlEPsQ+t40Esf1EJkuThQ6S+w8mX0U2A==" saltValue="FFlKfbgRmHMIi166Rrt8Vw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12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3B82D0C-CE5F-4948-B5CC-7B6E1321B748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A9F6E-70BE-48E0-8539-04B5C11E4D1D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EDATE(Juli!$B$3,1)</f>
        <v>46235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46235</v>
      </c>
      <c r="C5" s="35">
        <f>B5</f>
        <v>46235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899999999999999" customHeight="1" x14ac:dyDescent="0.25">
      <c r="B6" s="36">
        <f>B5+1</f>
        <v>46236</v>
      </c>
      <c r="C6" s="35">
        <f t="shared" ref="C6:C35" si="1">B6</f>
        <v>46236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5" si="2">B6+1</f>
        <v>46237</v>
      </c>
      <c r="C7" s="35">
        <f t="shared" si="1"/>
        <v>46237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46238</v>
      </c>
      <c r="C8" s="35">
        <f t="shared" si="1"/>
        <v>46238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46239</v>
      </c>
      <c r="C9" s="35">
        <f t="shared" si="1"/>
        <v>46239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46240</v>
      </c>
      <c r="C10" s="35">
        <f t="shared" si="1"/>
        <v>46240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46241</v>
      </c>
      <c r="C11" s="35">
        <f t="shared" si="1"/>
        <v>46241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46242</v>
      </c>
      <c r="C12" s="35">
        <f t="shared" si="1"/>
        <v>46242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46243</v>
      </c>
      <c r="C13" s="35">
        <f t="shared" si="1"/>
        <v>46243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46244</v>
      </c>
      <c r="C14" s="35">
        <f t="shared" si="1"/>
        <v>46244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46245</v>
      </c>
      <c r="C15" s="35">
        <f t="shared" si="1"/>
        <v>46245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46246</v>
      </c>
      <c r="C16" s="35">
        <f t="shared" si="1"/>
        <v>46246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46247</v>
      </c>
      <c r="C17" s="35">
        <f t="shared" si="1"/>
        <v>46247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46248</v>
      </c>
      <c r="C18" s="35">
        <f t="shared" si="1"/>
        <v>46248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46249</v>
      </c>
      <c r="C19" s="35">
        <f t="shared" si="1"/>
        <v>46249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46250</v>
      </c>
      <c r="C20" s="35">
        <f t="shared" si="1"/>
        <v>46250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46251</v>
      </c>
      <c r="C21" s="35">
        <f t="shared" si="1"/>
        <v>46251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46252</v>
      </c>
      <c r="C22" s="35">
        <f t="shared" si="1"/>
        <v>46252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46253</v>
      </c>
      <c r="C23" s="35">
        <f t="shared" si="1"/>
        <v>46253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46254</v>
      </c>
      <c r="C24" s="35">
        <f t="shared" si="1"/>
        <v>46254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46255</v>
      </c>
      <c r="C25" s="35">
        <f t="shared" si="1"/>
        <v>46255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46256</v>
      </c>
      <c r="C26" s="35">
        <f t="shared" si="1"/>
        <v>46256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46257</v>
      </c>
      <c r="C27" s="35">
        <f t="shared" si="1"/>
        <v>46257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46258</v>
      </c>
      <c r="C28" s="35">
        <f t="shared" si="1"/>
        <v>46258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46259</v>
      </c>
      <c r="C29" s="35">
        <f t="shared" si="1"/>
        <v>46259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46260</v>
      </c>
      <c r="C30" s="35">
        <f t="shared" si="1"/>
        <v>46260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46261</v>
      </c>
      <c r="C31" s="35">
        <f t="shared" si="1"/>
        <v>46261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46262</v>
      </c>
      <c r="C32" s="35">
        <f t="shared" si="1"/>
        <v>46262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46263</v>
      </c>
      <c r="C33" s="35">
        <f t="shared" si="1"/>
        <v>46263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46264</v>
      </c>
      <c r="C34" s="35">
        <f t="shared" si="1"/>
        <v>46264</v>
      </c>
      <c r="D34" s="14"/>
      <c r="E34" s="14"/>
      <c r="F34" s="14"/>
      <c r="G34" s="32" t="str">
        <f t="shared" si="0"/>
        <v/>
      </c>
    </row>
    <row r="35" spans="2:7" ht="18.899999999999999" customHeight="1" x14ac:dyDescent="0.25">
      <c r="B35" s="36">
        <f t="shared" si="2"/>
        <v>46265</v>
      </c>
      <c r="C35" s="35">
        <f t="shared" si="1"/>
        <v>46265</v>
      </c>
      <c r="D35" s="14"/>
      <c r="E35" s="14"/>
      <c r="F35" s="14"/>
      <c r="G35" s="32" t="str">
        <f t="shared" si="0"/>
        <v/>
      </c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  <row r="39" spans="2:7" x14ac:dyDescent="0.25">
      <c r="D39" s="11"/>
    </row>
  </sheetData>
  <sheetProtection algorithmName="SHA-512" hashValue="Vii/PuxdCjpQ/iAvicqT6ov0ZG2m69rJ2+nRVF3qIGhIRH77e6na3Y3uMtSw65qyIy/5eE9jP6nqwhO+kJgQmw==" saltValue="A4ndNffit783GcWl+iTa5w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10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BCC7175-FBF0-41DE-8816-7269E427A9B8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5D6E-5524-463A-823D-AAAEEE9FF568}">
  <dimension ref="B1:J38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EDATE(August!$B$3,1)</f>
        <v>46266</v>
      </c>
      <c r="C3" s="53"/>
      <c r="D3" s="17">
        <v>3.3333333333333335</v>
      </c>
      <c r="E3" s="33">
        <f>SUM(G5:G34)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46266</v>
      </c>
      <c r="C5" s="35">
        <f>B5</f>
        <v>46266</v>
      </c>
      <c r="D5" s="12"/>
      <c r="E5" s="13"/>
      <c r="F5" s="12"/>
      <c r="G5" s="32" t="str">
        <f t="shared" ref="G5:G34" si="0">IF(F5,IF(D5,IF(D5&gt;F5,F5+"24:00"-D5,F5-D5)-E5,""),"")</f>
        <v/>
      </c>
    </row>
    <row r="6" spans="2:10" ht="18.899999999999999" customHeight="1" x14ac:dyDescent="0.25">
      <c r="B6" s="36">
        <f>B5+1</f>
        <v>46267</v>
      </c>
      <c r="C6" s="35">
        <f t="shared" ref="C6:C34" si="1">B6</f>
        <v>46267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4" si="2">B6+1</f>
        <v>46268</v>
      </c>
      <c r="C7" s="35">
        <f t="shared" si="1"/>
        <v>46268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46269</v>
      </c>
      <c r="C8" s="35">
        <f t="shared" si="1"/>
        <v>46269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46270</v>
      </c>
      <c r="C9" s="35">
        <f t="shared" si="1"/>
        <v>46270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46271</v>
      </c>
      <c r="C10" s="35">
        <f t="shared" si="1"/>
        <v>46271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46272</v>
      </c>
      <c r="C11" s="35">
        <f t="shared" si="1"/>
        <v>46272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46273</v>
      </c>
      <c r="C12" s="35">
        <f t="shared" si="1"/>
        <v>46273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46274</v>
      </c>
      <c r="C13" s="35">
        <f t="shared" si="1"/>
        <v>46274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46275</v>
      </c>
      <c r="C14" s="35">
        <f t="shared" si="1"/>
        <v>46275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46276</v>
      </c>
      <c r="C15" s="35">
        <f t="shared" si="1"/>
        <v>46276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46277</v>
      </c>
      <c r="C16" s="35">
        <f t="shared" si="1"/>
        <v>46277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46278</v>
      </c>
      <c r="C17" s="35">
        <f t="shared" si="1"/>
        <v>46278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46279</v>
      </c>
      <c r="C18" s="35">
        <f t="shared" si="1"/>
        <v>46279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46280</v>
      </c>
      <c r="C19" s="35">
        <f t="shared" si="1"/>
        <v>46280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46281</v>
      </c>
      <c r="C20" s="35">
        <f t="shared" si="1"/>
        <v>46281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46282</v>
      </c>
      <c r="C21" s="35">
        <f t="shared" si="1"/>
        <v>46282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46283</v>
      </c>
      <c r="C22" s="35">
        <f t="shared" si="1"/>
        <v>46283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46284</v>
      </c>
      <c r="C23" s="35">
        <f t="shared" si="1"/>
        <v>46284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46285</v>
      </c>
      <c r="C24" s="35">
        <f t="shared" si="1"/>
        <v>46285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46286</v>
      </c>
      <c r="C25" s="35">
        <f t="shared" si="1"/>
        <v>46286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46287</v>
      </c>
      <c r="C26" s="35">
        <f t="shared" si="1"/>
        <v>46287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46288</v>
      </c>
      <c r="C27" s="35">
        <f t="shared" si="1"/>
        <v>46288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46289</v>
      </c>
      <c r="C28" s="35">
        <f t="shared" si="1"/>
        <v>46289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46290</v>
      </c>
      <c r="C29" s="35">
        <f t="shared" si="1"/>
        <v>46290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46291</v>
      </c>
      <c r="C30" s="35">
        <f t="shared" si="1"/>
        <v>46291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46292</v>
      </c>
      <c r="C31" s="35">
        <f t="shared" si="1"/>
        <v>46292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46293</v>
      </c>
      <c r="C32" s="35">
        <f t="shared" si="1"/>
        <v>46293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46294</v>
      </c>
      <c r="C33" s="35">
        <f t="shared" si="1"/>
        <v>46294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46295</v>
      </c>
      <c r="C34" s="35">
        <f t="shared" si="1"/>
        <v>46295</v>
      </c>
      <c r="D34" s="14"/>
      <c r="E34" s="14"/>
      <c r="F34" s="14"/>
      <c r="G34" s="32" t="str">
        <f t="shared" si="0"/>
        <v/>
      </c>
    </row>
    <row r="35" spans="2:7" x14ac:dyDescent="0.25">
      <c r="B35" s="37"/>
      <c r="C35" s="37"/>
      <c r="D35" s="15"/>
      <c r="E35" s="16"/>
      <c r="F35" s="16"/>
      <c r="G35" s="37"/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</sheetData>
  <sheetProtection algorithmName="SHA-512" hashValue="q9J/Imi92skEbw/9xSXaJRyEbSzOewBzJa+pf3cfU4dF/WfditvDB0lkDdfFIpsW/K5FF60roOa8pOJ+3Ffz+g==" saltValue="dMqtg0sVSB+qI18ltN8gWA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8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ED084FE-C223-42DA-B953-F28AF38ACDD9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6C63-2123-4015-A3D5-ABF670434E2B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EDATE(September!$B$3,1)</f>
        <v>46296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46296</v>
      </c>
      <c r="C5" s="35">
        <f>B5</f>
        <v>46296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899999999999999" customHeight="1" x14ac:dyDescent="0.25">
      <c r="B6" s="36">
        <f>B5+1</f>
        <v>46297</v>
      </c>
      <c r="C6" s="35">
        <f t="shared" ref="C6:C35" si="1">B6</f>
        <v>46297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5" si="2">B6+1</f>
        <v>46298</v>
      </c>
      <c r="C7" s="35">
        <f t="shared" si="1"/>
        <v>46298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46299</v>
      </c>
      <c r="C8" s="35">
        <f t="shared" si="1"/>
        <v>46299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46300</v>
      </c>
      <c r="C9" s="35">
        <f t="shared" si="1"/>
        <v>46300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46301</v>
      </c>
      <c r="C10" s="35">
        <f t="shared" si="1"/>
        <v>46301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46302</v>
      </c>
      <c r="C11" s="35">
        <f t="shared" si="1"/>
        <v>46302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46303</v>
      </c>
      <c r="C12" s="35">
        <f t="shared" si="1"/>
        <v>46303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46304</v>
      </c>
      <c r="C13" s="35">
        <f t="shared" si="1"/>
        <v>46304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46305</v>
      </c>
      <c r="C14" s="35">
        <f t="shared" si="1"/>
        <v>46305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46306</v>
      </c>
      <c r="C15" s="35">
        <f t="shared" si="1"/>
        <v>46306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46307</v>
      </c>
      <c r="C16" s="35">
        <f t="shared" si="1"/>
        <v>46307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46308</v>
      </c>
      <c r="C17" s="35">
        <f t="shared" si="1"/>
        <v>46308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46309</v>
      </c>
      <c r="C18" s="35">
        <f t="shared" si="1"/>
        <v>46309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46310</v>
      </c>
      <c r="C19" s="35">
        <f t="shared" si="1"/>
        <v>46310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46311</v>
      </c>
      <c r="C20" s="35">
        <f t="shared" si="1"/>
        <v>46311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46312</v>
      </c>
      <c r="C21" s="35">
        <f t="shared" si="1"/>
        <v>46312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46313</v>
      </c>
      <c r="C22" s="35">
        <f t="shared" si="1"/>
        <v>46313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46314</v>
      </c>
      <c r="C23" s="35">
        <f t="shared" si="1"/>
        <v>46314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46315</v>
      </c>
      <c r="C24" s="35">
        <f t="shared" si="1"/>
        <v>46315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46316</v>
      </c>
      <c r="C25" s="35">
        <f t="shared" si="1"/>
        <v>46316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46317</v>
      </c>
      <c r="C26" s="35">
        <f t="shared" si="1"/>
        <v>46317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46318</v>
      </c>
      <c r="C27" s="35">
        <f t="shared" si="1"/>
        <v>46318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46319</v>
      </c>
      <c r="C28" s="35">
        <f t="shared" si="1"/>
        <v>46319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46320</v>
      </c>
      <c r="C29" s="35">
        <f t="shared" si="1"/>
        <v>46320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46321</v>
      </c>
      <c r="C30" s="35">
        <f t="shared" si="1"/>
        <v>46321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46322</v>
      </c>
      <c r="C31" s="35">
        <f t="shared" si="1"/>
        <v>46322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46323</v>
      </c>
      <c r="C32" s="35">
        <f t="shared" si="1"/>
        <v>46323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46324</v>
      </c>
      <c r="C33" s="35">
        <f t="shared" si="1"/>
        <v>46324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46325</v>
      </c>
      <c r="C34" s="35">
        <f t="shared" si="1"/>
        <v>46325</v>
      </c>
      <c r="D34" s="14"/>
      <c r="E34" s="14"/>
      <c r="F34" s="14"/>
      <c r="G34" s="32" t="str">
        <f t="shared" si="0"/>
        <v/>
      </c>
    </row>
    <row r="35" spans="2:7" ht="18.899999999999999" customHeight="1" x14ac:dyDescent="0.25">
      <c r="B35" s="36">
        <f t="shared" si="2"/>
        <v>46326</v>
      </c>
      <c r="C35" s="35">
        <f t="shared" si="1"/>
        <v>46326</v>
      </c>
      <c r="D35" s="14"/>
      <c r="E35" s="14"/>
      <c r="F35" s="14"/>
      <c r="G35" s="32" t="str">
        <f t="shared" si="0"/>
        <v/>
      </c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  <row r="39" spans="2:7" x14ac:dyDescent="0.25">
      <c r="D39" s="11"/>
    </row>
  </sheetData>
  <sheetProtection algorithmName="SHA-512" hashValue="wsZDN+Jlx4srwHOjH1Q/R2rPAPbtbguHy3n+SrigUQGSlUlSPEDXYpuoSS9cT6tOHbwETNdyRa7hSlHT0GExqA==" saltValue="zTXKGGw/OrpHy5aAVCYhkw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6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19F6596-A41A-405B-9287-9E6B1B29EFDD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208DB-6329-4EB6-AEC3-71C9E4AC0769}">
  <dimension ref="B1:J38"/>
  <sheetViews>
    <sheetView showGridLines="0" workbookViewId="0">
      <pane ySplit="4" topLeftCell="A5" activePane="bottomLeft" state="frozen"/>
      <selection activeCell="D5" sqref="D5"/>
      <selection pane="bottomLeft" activeCell="L15" sqref="L1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EDATE(Oktober!$B$3,1)</f>
        <v>46327</v>
      </c>
      <c r="C3" s="53"/>
      <c r="D3" s="17">
        <v>3.3333333333333335</v>
      </c>
      <c r="E3" s="33">
        <f>SUM(G5:G34)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46327</v>
      </c>
      <c r="C5" s="35">
        <f>B5</f>
        <v>46327</v>
      </c>
      <c r="D5" s="12"/>
      <c r="E5" s="13"/>
      <c r="F5" s="12"/>
      <c r="G5" s="32" t="str">
        <f t="shared" ref="G5:G34" si="0">IF(F5,IF(D5,IF(D5&gt;F5,F5+"24:00"-D5,F5-D5)-E5,""),"")</f>
        <v/>
      </c>
    </row>
    <row r="6" spans="2:10" ht="18.899999999999999" customHeight="1" x14ac:dyDescent="0.25">
      <c r="B6" s="36">
        <f>B5+1</f>
        <v>46328</v>
      </c>
      <c r="C6" s="35">
        <f t="shared" ref="C6:C34" si="1">B6</f>
        <v>46328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4" si="2">B6+1</f>
        <v>46329</v>
      </c>
      <c r="C7" s="35">
        <f t="shared" si="1"/>
        <v>46329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46330</v>
      </c>
      <c r="C8" s="35">
        <f t="shared" si="1"/>
        <v>46330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46331</v>
      </c>
      <c r="C9" s="35">
        <f t="shared" si="1"/>
        <v>46331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46332</v>
      </c>
      <c r="C10" s="35">
        <f t="shared" si="1"/>
        <v>46332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46333</v>
      </c>
      <c r="C11" s="35">
        <f t="shared" si="1"/>
        <v>46333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46334</v>
      </c>
      <c r="C12" s="35">
        <f t="shared" si="1"/>
        <v>46334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46335</v>
      </c>
      <c r="C13" s="35">
        <f t="shared" si="1"/>
        <v>46335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46336</v>
      </c>
      <c r="C14" s="35">
        <f t="shared" si="1"/>
        <v>46336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46337</v>
      </c>
      <c r="C15" s="35">
        <f t="shared" si="1"/>
        <v>46337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46338</v>
      </c>
      <c r="C16" s="35">
        <f t="shared" si="1"/>
        <v>46338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46339</v>
      </c>
      <c r="C17" s="35">
        <f t="shared" si="1"/>
        <v>46339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46340</v>
      </c>
      <c r="C18" s="35">
        <f t="shared" si="1"/>
        <v>46340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46341</v>
      </c>
      <c r="C19" s="35">
        <f t="shared" si="1"/>
        <v>46341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46342</v>
      </c>
      <c r="C20" s="35">
        <f t="shared" si="1"/>
        <v>46342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46343</v>
      </c>
      <c r="C21" s="35">
        <f t="shared" si="1"/>
        <v>46343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46344</v>
      </c>
      <c r="C22" s="35">
        <f t="shared" si="1"/>
        <v>46344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46345</v>
      </c>
      <c r="C23" s="35">
        <f t="shared" si="1"/>
        <v>46345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46346</v>
      </c>
      <c r="C24" s="35">
        <f t="shared" si="1"/>
        <v>46346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46347</v>
      </c>
      <c r="C25" s="35">
        <f t="shared" si="1"/>
        <v>46347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46348</v>
      </c>
      <c r="C26" s="35">
        <f t="shared" si="1"/>
        <v>46348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46349</v>
      </c>
      <c r="C27" s="35">
        <f t="shared" si="1"/>
        <v>46349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46350</v>
      </c>
      <c r="C28" s="35">
        <f t="shared" si="1"/>
        <v>46350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46351</v>
      </c>
      <c r="C29" s="35">
        <f t="shared" si="1"/>
        <v>46351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46352</v>
      </c>
      <c r="C30" s="35">
        <f t="shared" si="1"/>
        <v>46352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46353</v>
      </c>
      <c r="C31" s="35">
        <f t="shared" si="1"/>
        <v>46353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46354</v>
      </c>
      <c r="C32" s="35">
        <f t="shared" si="1"/>
        <v>46354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46355</v>
      </c>
      <c r="C33" s="35">
        <f t="shared" si="1"/>
        <v>46355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46356</v>
      </c>
      <c r="C34" s="35">
        <f t="shared" si="1"/>
        <v>46356</v>
      </c>
      <c r="D34" s="14"/>
      <c r="E34" s="14"/>
      <c r="F34" s="14"/>
      <c r="G34" s="32" t="str">
        <f t="shared" si="0"/>
        <v/>
      </c>
    </row>
    <row r="35" spans="2:7" x14ac:dyDescent="0.25">
      <c r="B35" s="37"/>
      <c r="C35" s="37"/>
      <c r="D35" s="15"/>
      <c r="E35" s="16"/>
      <c r="F35" s="16"/>
      <c r="G35" s="37"/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</sheetData>
  <sheetProtection algorithmName="SHA-512" hashValue="P5NCpDvYfbMvC7L6E+jrnL6Rj7Yo6mxaafwvLYr30E1wnqn/nGysLMcnyunOW8rPoYinmnapElEmJ1kkn+igEg==" saltValue="LxIIS0qYTenYkFQQ7D5NhQ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4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5BCE7A3-37E2-4F16-8161-A995BC45C01C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19BE6-4F38-4FDD-9FD3-CEBFB7553B85}">
  <dimension ref="B1:J39"/>
  <sheetViews>
    <sheetView showGridLines="0" topLeftCell="D1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EDATE(November!$B$3,1)</f>
        <v>46357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46357</v>
      </c>
      <c r="C5" s="35">
        <f>B5</f>
        <v>46357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899999999999999" customHeight="1" x14ac:dyDescent="0.25">
      <c r="B6" s="36">
        <f>B5+1</f>
        <v>46358</v>
      </c>
      <c r="C6" s="35">
        <f t="shared" ref="C6:C35" si="1">B6</f>
        <v>46358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5" si="2">B6+1</f>
        <v>46359</v>
      </c>
      <c r="C7" s="35">
        <f t="shared" si="1"/>
        <v>46359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46360</v>
      </c>
      <c r="C8" s="35">
        <f t="shared" si="1"/>
        <v>46360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46361</v>
      </c>
      <c r="C9" s="35">
        <f t="shared" si="1"/>
        <v>46361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46362</v>
      </c>
      <c r="C10" s="35">
        <f t="shared" si="1"/>
        <v>46362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46363</v>
      </c>
      <c r="C11" s="35">
        <f t="shared" si="1"/>
        <v>46363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46364</v>
      </c>
      <c r="C12" s="35">
        <f t="shared" si="1"/>
        <v>46364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46365</v>
      </c>
      <c r="C13" s="35">
        <f t="shared" si="1"/>
        <v>46365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46366</v>
      </c>
      <c r="C14" s="35">
        <f t="shared" si="1"/>
        <v>46366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46367</v>
      </c>
      <c r="C15" s="35">
        <f t="shared" si="1"/>
        <v>46367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46368</v>
      </c>
      <c r="C16" s="35">
        <f t="shared" si="1"/>
        <v>46368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46369</v>
      </c>
      <c r="C17" s="35">
        <f t="shared" si="1"/>
        <v>46369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46370</v>
      </c>
      <c r="C18" s="35">
        <f t="shared" si="1"/>
        <v>46370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46371</v>
      </c>
      <c r="C19" s="35">
        <f t="shared" si="1"/>
        <v>46371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46372</v>
      </c>
      <c r="C20" s="35">
        <f t="shared" si="1"/>
        <v>46372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46373</v>
      </c>
      <c r="C21" s="35">
        <f t="shared" si="1"/>
        <v>46373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46374</v>
      </c>
      <c r="C22" s="35">
        <f t="shared" si="1"/>
        <v>46374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46375</v>
      </c>
      <c r="C23" s="35">
        <f t="shared" si="1"/>
        <v>46375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46376</v>
      </c>
      <c r="C24" s="35">
        <f t="shared" si="1"/>
        <v>46376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46377</v>
      </c>
      <c r="C25" s="35">
        <f t="shared" si="1"/>
        <v>46377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46378</v>
      </c>
      <c r="C26" s="35">
        <f t="shared" si="1"/>
        <v>46378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46379</v>
      </c>
      <c r="C27" s="35">
        <f t="shared" si="1"/>
        <v>46379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46380</v>
      </c>
      <c r="C28" s="35">
        <f t="shared" si="1"/>
        <v>46380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46381</v>
      </c>
      <c r="C29" s="35">
        <f t="shared" si="1"/>
        <v>46381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46382</v>
      </c>
      <c r="C30" s="35">
        <f t="shared" si="1"/>
        <v>46382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46383</v>
      </c>
      <c r="C31" s="35">
        <f t="shared" si="1"/>
        <v>46383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46384</v>
      </c>
      <c r="C32" s="35">
        <f t="shared" si="1"/>
        <v>46384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46385</v>
      </c>
      <c r="C33" s="35">
        <f t="shared" si="1"/>
        <v>46385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46386</v>
      </c>
      <c r="C34" s="35">
        <f t="shared" si="1"/>
        <v>46386</v>
      </c>
      <c r="D34" s="14"/>
      <c r="E34" s="14"/>
      <c r="F34" s="14"/>
      <c r="G34" s="32" t="str">
        <f t="shared" si="0"/>
        <v/>
      </c>
    </row>
    <row r="35" spans="2:7" ht="18.899999999999999" customHeight="1" x14ac:dyDescent="0.25">
      <c r="B35" s="36">
        <f t="shared" si="2"/>
        <v>46387</v>
      </c>
      <c r="C35" s="35">
        <f t="shared" si="1"/>
        <v>46387</v>
      </c>
      <c r="D35" s="14"/>
      <c r="E35" s="14"/>
      <c r="F35" s="14"/>
      <c r="G35" s="32" t="str">
        <f t="shared" si="0"/>
        <v/>
      </c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  <row r="39" spans="2:7" x14ac:dyDescent="0.25">
      <c r="D39" s="11"/>
    </row>
  </sheetData>
  <sheetProtection algorithmName="SHA-512" hashValue="ggQgC8nl1asgSHbMymuL8LwIwbYnqviZXvCm4rw8MuzoUu6hTlPpyTh+qafmWLXLvXsOLM+xSaC/fEtb2eVaCw==" saltValue="vclm7XnzYH0gpQtZ74ICog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2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01EC751-BD24-41EA-A0C7-463F512C2225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271D-C5BA-469D-84F9-57318716FC9F}">
  <sheetPr>
    <tabColor theme="3" tint="0.39997558519241921"/>
  </sheetPr>
  <dimension ref="A1:G50"/>
  <sheetViews>
    <sheetView workbookViewId="0">
      <selection activeCell="H18" sqref="H18"/>
    </sheetView>
  </sheetViews>
  <sheetFormatPr baseColWidth="10" defaultColWidth="11.44140625" defaultRowHeight="13.8" x14ac:dyDescent="0.25"/>
  <cols>
    <col min="1" max="1" width="22.88671875" style="26" customWidth="1"/>
    <col min="2" max="2" width="26.88671875" style="26" hidden="1" customWidth="1"/>
    <col min="3" max="3" width="20.33203125" style="26" customWidth="1"/>
    <col min="4" max="4" width="45.33203125" style="27" customWidth="1"/>
    <col min="5" max="16384" width="11.44140625" style="27"/>
  </cols>
  <sheetData>
    <row r="1" spans="1:7" s="21" customFormat="1" ht="55.5" customHeight="1" x14ac:dyDescent="0.25">
      <c r="A1" s="18" t="s">
        <v>2</v>
      </c>
      <c r="B1" s="19">
        <f>YEAR(Januar!B3)</f>
        <v>2026</v>
      </c>
      <c r="C1" s="19" t="s">
        <v>10</v>
      </c>
      <c r="D1" s="20"/>
    </row>
    <row r="2" spans="1:7" s="22" customFormat="1" ht="15" x14ac:dyDescent="0.25">
      <c r="A2" s="40">
        <f>DATEVALUE("01.01."&amp;$B$1)</f>
        <v>46023</v>
      </c>
      <c r="B2" s="38">
        <f>IF(C2="x",A2,0)</f>
        <v>46023</v>
      </c>
      <c r="C2" s="1" t="s">
        <v>11</v>
      </c>
      <c r="D2" s="2" t="s">
        <v>12</v>
      </c>
    </row>
    <row r="3" spans="1:7" s="22" customFormat="1" ht="15.6" thickBot="1" x14ac:dyDescent="0.3">
      <c r="A3" s="40">
        <f>DATEVALUE("02.01."&amp;$B$1)</f>
        <v>46024</v>
      </c>
      <c r="B3" s="38">
        <f t="shared" ref="B3:B49" si="0">IF(C3="x",A3,0)</f>
        <v>0</v>
      </c>
      <c r="C3" s="1"/>
      <c r="D3" s="2" t="s">
        <v>13</v>
      </c>
      <c r="G3" s="23"/>
    </row>
    <row r="4" spans="1:7" s="22" customFormat="1" ht="15" x14ac:dyDescent="0.25">
      <c r="A4" s="40">
        <f>DATEVALUE("06.01."&amp;$B$1)</f>
        <v>46028</v>
      </c>
      <c r="B4" s="38">
        <f t="shared" si="0"/>
        <v>0</v>
      </c>
      <c r="C4" s="1"/>
      <c r="D4" s="2" t="s">
        <v>40</v>
      </c>
    </row>
    <row r="5" spans="1:7" s="22" customFormat="1" ht="15" x14ac:dyDescent="0.25">
      <c r="A5" s="40">
        <f>A8-48</f>
        <v>46069</v>
      </c>
      <c r="B5" s="38">
        <f t="shared" si="0"/>
        <v>46069</v>
      </c>
      <c r="C5" s="1" t="s">
        <v>11</v>
      </c>
      <c r="D5" s="2" t="s">
        <v>14</v>
      </c>
    </row>
    <row r="6" spans="1:7" s="22" customFormat="1" ht="15" x14ac:dyDescent="0.25">
      <c r="A6" s="40">
        <f>A8-2</f>
        <v>46115</v>
      </c>
      <c r="B6" s="38">
        <f t="shared" si="0"/>
        <v>46115</v>
      </c>
      <c r="C6" s="1" t="s">
        <v>11</v>
      </c>
      <c r="D6" s="2" t="s">
        <v>15</v>
      </c>
      <c r="F6" s="24"/>
    </row>
    <row r="7" spans="1:7" s="22" customFormat="1" ht="15" x14ac:dyDescent="0.25">
      <c r="A7" s="40">
        <f>A8-1</f>
        <v>46116</v>
      </c>
      <c r="B7" s="38">
        <f t="shared" si="0"/>
        <v>0</v>
      </c>
      <c r="C7" s="1"/>
      <c r="D7" s="2" t="s">
        <v>16</v>
      </c>
    </row>
    <row r="8" spans="1:7" s="22" customFormat="1" ht="15" x14ac:dyDescent="0.25">
      <c r="A8" s="40">
        <f>DOLLAR((DAY(MINUTE($B$1/38)/2+55) &amp; ".4." &amp; $B$1)/7,)*7-IF(YEAR(1)=1904,5,6)</f>
        <v>46117</v>
      </c>
      <c r="B8" s="38">
        <f t="shared" si="0"/>
        <v>46117</v>
      </c>
      <c r="C8" s="1" t="s">
        <v>11</v>
      </c>
      <c r="D8" s="2" t="s">
        <v>17</v>
      </c>
    </row>
    <row r="9" spans="1:7" s="22" customFormat="1" ht="15" x14ac:dyDescent="0.25">
      <c r="A9" s="40">
        <f>A8+1</f>
        <v>46118</v>
      </c>
      <c r="B9" s="38">
        <f t="shared" si="0"/>
        <v>46118</v>
      </c>
      <c r="C9" s="1" t="s">
        <v>11</v>
      </c>
      <c r="D9" s="2" t="s">
        <v>18</v>
      </c>
    </row>
    <row r="10" spans="1:7" s="22" customFormat="1" ht="15" x14ac:dyDescent="0.25">
      <c r="A10" s="40">
        <f>DATEVALUE("01.05."&amp;$B$1)</f>
        <v>46143</v>
      </c>
      <c r="B10" s="38">
        <f t="shared" si="0"/>
        <v>46143</v>
      </c>
      <c r="C10" s="1" t="s">
        <v>11</v>
      </c>
      <c r="D10" s="2" t="s">
        <v>41</v>
      </c>
    </row>
    <row r="11" spans="1:7" s="22" customFormat="1" ht="15" x14ac:dyDescent="0.25">
      <c r="A11" s="40">
        <f>DATE($B$1,5,1)+15-WEEKDAY(DATE($B$1,5,1))</f>
        <v>46152</v>
      </c>
      <c r="B11" s="38">
        <f t="shared" si="0"/>
        <v>0</v>
      </c>
      <c r="C11" s="1"/>
      <c r="D11" s="2" t="s">
        <v>20</v>
      </c>
    </row>
    <row r="12" spans="1:7" s="22" customFormat="1" ht="15" x14ac:dyDescent="0.25">
      <c r="A12" s="40">
        <f>A9+39</f>
        <v>46157</v>
      </c>
      <c r="B12" s="38">
        <f t="shared" si="0"/>
        <v>46157</v>
      </c>
      <c r="C12" s="1" t="s">
        <v>11</v>
      </c>
      <c r="D12" s="2" t="s">
        <v>19</v>
      </c>
    </row>
    <row r="13" spans="1:7" s="22" customFormat="1" ht="15" x14ac:dyDescent="0.25">
      <c r="A13" s="40">
        <f>A8+48</f>
        <v>46165</v>
      </c>
      <c r="B13" s="38">
        <f t="shared" si="0"/>
        <v>0</v>
      </c>
      <c r="C13" s="1"/>
      <c r="D13" s="2" t="s">
        <v>21</v>
      </c>
    </row>
    <row r="14" spans="1:7" s="22" customFormat="1" ht="15" x14ac:dyDescent="0.25">
      <c r="A14" s="40">
        <f>A8+49</f>
        <v>46166</v>
      </c>
      <c r="B14" s="38">
        <f t="shared" si="0"/>
        <v>0</v>
      </c>
      <c r="C14" s="1"/>
      <c r="D14" s="2" t="s">
        <v>22</v>
      </c>
    </row>
    <row r="15" spans="1:7" s="22" customFormat="1" ht="15" x14ac:dyDescent="0.25">
      <c r="A15" s="40">
        <f>A8+50</f>
        <v>46167</v>
      </c>
      <c r="B15" s="38">
        <f t="shared" si="0"/>
        <v>46167</v>
      </c>
      <c r="C15" s="1" t="s">
        <v>11</v>
      </c>
      <c r="D15" s="2" t="s">
        <v>23</v>
      </c>
    </row>
    <row r="16" spans="1:7" s="22" customFormat="1" ht="15" x14ac:dyDescent="0.25">
      <c r="A16" s="40">
        <f>A8+60</f>
        <v>46177</v>
      </c>
      <c r="B16" s="38">
        <f t="shared" si="0"/>
        <v>0</v>
      </c>
      <c r="C16" s="1"/>
      <c r="D16" s="2" t="s">
        <v>24</v>
      </c>
    </row>
    <row r="17" spans="1:4" s="22" customFormat="1" ht="15" x14ac:dyDescent="0.25">
      <c r="A17" s="40">
        <f>DATEVALUE("01.08."&amp;$B$1)</f>
        <v>46235</v>
      </c>
      <c r="B17" s="38">
        <f t="shared" si="0"/>
        <v>0</v>
      </c>
      <c r="C17" s="1"/>
      <c r="D17" s="2" t="s">
        <v>25</v>
      </c>
    </row>
    <row r="18" spans="1:4" s="22" customFormat="1" ht="15" x14ac:dyDescent="0.25">
      <c r="A18" s="40">
        <f>DATEVALUE("08.08."&amp;$B$1)</f>
        <v>46242</v>
      </c>
      <c r="B18" s="38">
        <f t="shared" si="0"/>
        <v>0</v>
      </c>
      <c r="C18" s="1"/>
      <c r="D18" s="3" t="s">
        <v>43</v>
      </c>
    </row>
    <row r="19" spans="1:4" s="22" customFormat="1" ht="15" x14ac:dyDescent="0.25">
      <c r="A19" s="40">
        <f>DATEVALUE("15.08."&amp;$B$1)</f>
        <v>46249</v>
      </c>
      <c r="B19" s="38">
        <f t="shared" si="0"/>
        <v>0</v>
      </c>
      <c r="C19" s="1"/>
      <c r="D19" s="3" t="s">
        <v>44</v>
      </c>
    </row>
    <row r="20" spans="1:4" s="22" customFormat="1" ht="15" x14ac:dyDescent="0.25">
      <c r="A20" s="40">
        <f>DATEVALUE("20.09."&amp;$B$1)</f>
        <v>46285</v>
      </c>
      <c r="B20" s="38">
        <f t="shared" si="0"/>
        <v>0</v>
      </c>
      <c r="C20" s="1"/>
      <c r="D20" s="3" t="s">
        <v>45</v>
      </c>
    </row>
    <row r="21" spans="1:4" s="22" customFormat="1" ht="15" x14ac:dyDescent="0.25">
      <c r="A21" s="40">
        <f>DATE($B$1,10,1)+7-WEEKDAY(DATE($B$1,10,1),2)</f>
        <v>46299</v>
      </c>
      <c r="B21" s="38">
        <f t="shared" si="0"/>
        <v>0</v>
      </c>
      <c r="C21" s="1"/>
      <c r="D21" s="2" t="s">
        <v>27</v>
      </c>
    </row>
    <row r="22" spans="1:4" s="22" customFormat="1" ht="15" x14ac:dyDescent="0.25">
      <c r="A22" s="40">
        <f>DATEVALUE("03.10."&amp;$B$1)</f>
        <v>46298</v>
      </c>
      <c r="B22" s="38">
        <f t="shared" si="0"/>
        <v>46298</v>
      </c>
      <c r="C22" s="1" t="s">
        <v>11</v>
      </c>
      <c r="D22" s="2" t="s">
        <v>26</v>
      </c>
    </row>
    <row r="23" spans="1:4" s="22" customFormat="1" ht="15" x14ac:dyDescent="0.25">
      <c r="A23" s="40">
        <f>DATEVALUE("31.10."&amp;$B$1)</f>
        <v>46326</v>
      </c>
      <c r="B23" s="38">
        <f t="shared" si="0"/>
        <v>0</v>
      </c>
      <c r="C23" s="1"/>
      <c r="D23" s="2" t="s">
        <v>28</v>
      </c>
    </row>
    <row r="24" spans="1:4" s="22" customFormat="1" ht="15" x14ac:dyDescent="0.25">
      <c r="A24" s="40">
        <f>DATEVALUE("01.11."&amp;$B$1)</f>
        <v>46327</v>
      </c>
      <c r="B24" s="38">
        <f t="shared" si="0"/>
        <v>46327</v>
      </c>
      <c r="C24" s="1" t="s">
        <v>11</v>
      </c>
      <c r="D24" s="2" t="s">
        <v>29</v>
      </c>
    </row>
    <row r="25" spans="1:4" s="22" customFormat="1" ht="15" x14ac:dyDescent="0.25">
      <c r="A25" s="40">
        <f>DATE($B$1,12,25)-WEEKDAY(DATE($B$1,12,25),2)-35</f>
        <v>46341</v>
      </c>
      <c r="B25" s="38">
        <f t="shared" si="0"/>
        <v>0</v>
      </c>
      <c r="C25" s="1"/>
      <c r="D25" s="2" t="s">
        <v>30</v>
      </c>
    </row>
    <row r="26" spans="1:4" s="22" customFormat="1" ht="15" x14ac:dyDescent="0.25">
      <c r="A26" s="40">
        <f>DATE($B$1,12,25)-WEEKDAY(DATE($B$1,12,25),2)-32</f>
        <v>46344</v>
      </c>
      <c r="B26" s="38">
        <f t="shared" si="0"/>
        <v>46344</v>
      </c>
      <c r="C26" s="1" t="s">
        <v>11</v>
      </c>
      <c r="D26" s="2" t="s">
        <v>42</v>
      </c>
    </row>
    <row r="27" spans="1:4" s="22" customFormat="1" ht="15" x14ac:dyDescent="0.25">
      <c r="A27" s="40">
        <f>DATE($B$1,12,25)-WEEKDAY(DATE($B$1,12,25),2)-28</f>
        <v>46348</v>
      </c>
      <c r="B27" s="38">
        <f t="shared" si="0"/>
        <v>0</v>
      </c>
      <c r="C27" s="1"/>
      <c r="D27" s="2" t="s">
        <v>31</v>
      </c>
    </row>
    <row r="28" spans="1:4" s="22" customFormat="1" ht="15" x14ac:dyDescent="0.25">
      <c r="A28" s="40">
        <f>DATE($B$1,12,25)-WEEKDAY(DATE($B$1,12,25),2)-21</f>
        <v>46355</v>
      </c>
      <c r="B28" s="38">
        <f t="shared" si="0"/>
        <v>0</v>
      </c>
      <c r="C28" s="1"/>
      <c r="D28" s="2" t="s">
        <v>32</v>
      </c>
    </row>
    <row r="29" spans="1:4" s="22" customFormat="1" ht="15" x14ac:dyDescent="0.25">
      <c r="A29" s="40">
        <f>DATE($B$1,12,25)-WEEKDAY(DATE($B$1,12,25),2)-14</f>
        <v>46362</v>
      </c>
      <c r="B29" s="38">
        <f t="shared" si="0"/>
        <v>0</v>
      </c>
      <c r="C29" s="1"/>
      <c r="D29" s="2" t="s">
        <v>33</v>
      </c>
    </row>
    <row r="30" spans="1:4" s="22" customFormat="1" ht="15" x14ac:dyDescent="0.25">
      <c r="A30" s="40">
        <f>DATE($B$1,12,25)-WEEKDAY(DATE($B$1,12,25),2)-7</f>
        <v>46369</v>
      </c>
      <c r="B30" s="38">
        <f t="shared" si="0"/>
        <v>0</v>
      </c>
      <c r="C30" s="1"/>
      <c r="D30" s="2" t="s">
        <v>34</v>
      </c>
    </row>
    <row r="31" spans="1:4" s="22" customFormat="1" ht="15" x14ac:dyDescent="0.25">
      <c r="A31" s="40">
        <f>DATE($B$1,12,25)-WEEKDAY(DATE($B$1,12,25),2)</f>
        <v>46376</v>
      </c>
      <c r="B31" s="38">
        <f t="shared" si="0"/>
        <v>0</v>
      </c>
      <c r="C31" s="1"/>
      <c r="D31" s="2" t="s">
        <v>35</v>
      </c>
    </row>
    <row r="32" spans="1:4" s="22" customFormat="1" ht="15" x14ac:dyDescent="0.25">
      <c r="A32" s="40">
        <f>DATEVALUE("24.12."&amp;$B$1)</f>
        <v>46380</v>
      </c>
      <c r="B32" s="38">
        <f t="shared" si="0"/>
        <v>46380</v>
      </c>
      <c r="C32" s="1" t="s">
        <v>11</v>
      </c>
      <c r="D32" s="2" t="s">
        <v>36</v>
      </c>
    </row>
    <row r="33" spans="1:4" s="22" customFormat="1" ht="15" x14ac:dyDescent="0.25">
      <c r="A33" s="40">
        <f>DATEVALUE("25.12."&amp;$B$1)</f>
        <v>46381</v>
      </c>
      <c r="B33" s="38">
        <f t="shared" si="0"/>
        <v>46381</v>
      </c>
      <c r="C33" s="1" t="s">
        <v>11</v>
      </c>
      <c r="D33" s="2" t="s">
        <v>37</v>
      </c>
    </row>
    <row r="34" spans="1:4" s="22" customFormat="1" ht="15" x14ac:dyDescent="0.25">
      <c r="A34" s="40">
        <f>DATEVALUE("26.12."&amp;$B$1)</f>
        <v>46382</v>
      </c>
      <c r="B34" s="38">
        <f t="shared" si="0"/>
        <v>46382</v>
      </c>
      <c r="C34" s="1" t="s">
        <v>11</v>
      </c>
      <c r="D34" s="2" t="s">
        <v>38</v>
      </c>
    </row>
    <row r="35" spans="1:4" s="22" customFormat="1" ht="15" x14ac:dyDescent="0.25">
      <c r="A35" s="40">
        <f>DATEVALUE("31.12."&amp;$B$1)</f>
        <v>46387</v>
      </c>
      <c r="B35" s="38">
        <f t="shared" si="0"/>
        <v>46387</v>
      </c>
      <c r="C35" s="1" t="s">
        <v>11</v>
      </c>
      <c r="D35" s="2" t="s">
        <v>39</v>
      </c>
    </row>
    <row r="36" spans="1:4" s="22" customFormat="1" ht="15" x14ac:dyDescent="0.25">
      <c r="A36" s="4"/>
      <c r="B36" s="38">
        <f t="shared" si="0"/>
        <v>0</v>
      </c>
      <c r="C36" s="1"/>
      <c r="D36" s="3"/>
    </row>
    <row r="37" spans="1:4" s="22" customFormat="1" ht="15" x14ac:dyDescent="0.25">
      <c r="A37" s="4"/>
      <c r="B37" s="38">
        <f t="shared" si="0"/>
        <v>0</v>
      </c>
      <c r="C37" s="1"/>
      <c r="D37" s="3"/>
    </row>
    <row r="38" spans="1:4" s="22" customFormat="1" ht="15" x14ac:dyDescent="0.25">
      <c r="A38" s="4"/>
      <c r="B38" s="38">
        <f t="shared" si="0"/>
        <v>0</v>
      </c>
      <c r="C38" s="1"/>
      <c r="D38" s="3"/>
    </row>
    <row r="39" spans="1:4" s="22" customFormat="1" ht="15" x14ac:dyDescent="0.25">
      <c r="A39" s="4"/>
      <c r="B39" s="38">
        <f t="shared" si="0"/>
        <v>0</v>
      </c>
      <c r="C39" s="1"/>
      <c r="D39" s="3"/>
    </row>
    <row r="40" spans="1:4" s="22" customFormat="1" ht="15" x14ac:dyDescent="0.25">
      <c r="A40" s="4"/>
      <c r="B40" s="38">
        <f t="shared" si="0"/>
        <v>0</v>
      </c>
      <c r="C40" s="1"/>
      <c r="D40" s="3"/>
    </row>
    <row r="41" spans="1:4" s="22" customFormat="1" ht="15" x14ac:dyDescent="0.25">
      <c r="A41" s="4"/>
      <c r="B41" s="38">
        <f t="shared" si="0"/>
        <v>0</v>
      </c>
      <c r="C41" s="1"/>
      <c r="D41" s="3"/>
    </row>
    <row r="42" spans="1:4" s="22" customFormat="1" ht="15" x14ac:dyDescent="0.25">
      <c r="A42" s="4"/>
      <c r="B42" s="38">
        <f t="shared" si="0"/>
        <v>0</v>
      </c>
      <c r="C42" s="1"/>
      <c r="D42" s="3"/>
    </row>
    <row r="43" spans="1:4" s="22" customFormat="1" ht="15" x14ac:dyDescent="0.25">
      <c r="A43" s="4"/>
      <c r="B43" s="38">
        <f t="shared" si="0"/>
        <v>0</v>
      </c>
      <c r="C43" s="1"/>
      <c r="D43" s="3"/>
    </row>
    <row r="44" spans="1:4" s="22" customFormat="1" ht="15" x14ac:dyDescent="0.25">
      <c r="A44" s="4"/>
      <c r="B44" s="38">
        <f t="shared" si="0"/>
        <v>0</v>
      </c>
      <c r="C44" s="1"/>
      <c r="D44" s="3"/>
    </row>
    <row r="45" spans="1:4" s="22" customFormat="1" ht="15" x14ac:dyDescent="0.25">
      <c r="A45" s="4"/>
      <c r="B45" s="38">
        <f t="shared" si="0"/>
        <v>0</v>
      </c>
      <c r="C45" s="1"/>
      <c r="D45" s="3"/>
    </row>
    <row r="46" spans="1:4" s="22" customFormat="1" ht="15" x14ac:dyDescent="0.25">
      <c r="A46" s="5"/>
      <c r="B46" s="38">
        <f t="shared" si="0"/>
        <v>0</v>
      </c>
      <c r="C46" s="1"/>
      <c r="D46" s="3"/>
    </row>
    <row r="47" spans="1:4" s="22" customFormat="1" ht="15" x14ac:dyDescent="0.25">
      <c r="A47" s="4"/>
      <c r="B47" s="38">
        <f t="shared" si="0"/>
        <v>0</v>
      </c>
      <c r="C47" s="1"/>
      <c r="D47" s="3"/>
    </row>
    <row r="48" spans="1:4" s="22" customFormat="1" ht="15" x14ac:dyDescent="0.25">
      <c r="A48" s="4"/>
      <c r="B48" s="38">
        <f t="shared" si="0"/>
        <v>0</v>
      </c>
      <c r="C48" s="1"/>
      <c r="D48" s="3"/>
    </row>
    <row r="49" spans="1:4" s="22" customFormat="1" ht="15" x14ac:dyDescent="0.25">
      <c r="A49" s="6"/>
      <c r="B49" s="39">
        <f t="shared" si="0"/>
        <v>0</v>
      </c>
      <c r="C49" s="7"/>
      <c r="D49" s="8"/>
    </row>
    <row r="50" spans="1:4" s="22" customFormat="1" ht="15" x14ac:dyDescent="0.25">
      <c r="A50" s="25"/>
      <c r="B50" s="25"/>
      <c r="C50" s="25"/>
    </row>
  </sheetData>
  <sheetProtection algorithmName="SHA-512" hashValue="sflbxqecJ8yb9wj3Gz/ogpr5rNb/Q8V+/JTXxRR42HRza7tqS85Hd0k5ZesK74FoGlSW1TZ/ugW519TH6DpspQ==" saltValue="6vzWn+Wb5WBo0IbMTsk7Sw==" spinCount="100000" sheet="1" objects="1" scenarios="1"/>
  <sortState xmlns:xlrd2="http://schemas.microsoft.com/office/spreadsheetml/2017/richdata2" ref="A2:D50">
    <sortCondition ref="A13:A50"/>
  </sortState>
  <conditionalFormatting sqref="A2:B49">
    <cfRule type="expression" dxfId="1" priority="1" stopIfTrue="1">
      <formula>AND(WEEKDAY($A2,2)&gt;5,$A2&gt;0)</formula>
    </cfRule>
  </conditionalFormatting>
  <conditionalFormatting sqref="B3">
    <cfRule type="expression" dxfId="0" priority="2" stopIfTrue="1">
      <formula>AND(WEEKDAY($B3,2)&gt;5,B3&gt;0)</formula>
    </cfRule>
  </conditionalFormatting>
  <pageMargins left="0.7" right="0.7" top="0.78740157499999996" bottom="0.78740157499999996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Feiertage</vt:lpstr>
      <vt:lpstr>April!Druckbereich</vt:lpstr>
      <vt:lpstr>August!Druckbereich</vt:lpstr>
      <vt:lpstr>Dezember!Druckbereich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2021-11-24T10:43:41Z</cp:lastPrinted>
  <dcterms:created xsi:type="dcterms:W3CDTF">2021-04-22T20:15:28Z</dcterms:created>
  <dcterms:modified xsi:type="dcterms:W3CDTF">2026-01-02T10:34:30Z</dcterms:modified>
</cp:coreProperties>
</file>