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ate1904="1" defaultThemeVersion="166925"/>
  <mc:AlternateContent xmlns:mc="http://schemas.openxmlformats.org/markup-compatibility/2006">
    <mc:Choice Requires="x15">
      <x15ac:absPath xmlns:x15ac="http://schemas.microsoft.com/office/spreadsheetml/2010/11/ac" url="G:\Dropbox\Condivisi\OFFICE-LERNEN\Stundenzettel\"/>
    </mc:Choice>
  </mc:AlternateContent>
  <xr:revisionPtr revIDLastSave="0" documentId="13_ncr:1_{724AF10E-0CE7-4893-B84D-E0F293A40CFD}" xr6:coauthVersionLast="36" xr6:coauthVersionMax="36" xr10:uidLastSave="{00000000-0000-0000-0000-000000000000}"/>
  <workbookProtection workbookAlgorithmName="SHA-512" workbookHashValue="+m5loYrNyb+qNQGHRRLNgL8eu7eIIH7He9Aogky+nnV9asKBmbWbUdTteNWrhXV+HkeB8+PjHdxDG19cGiRvFQ==" workbookSaltValue="uNGqq3SnqQYepHVtCNfBcw==" workbookSpinCount="100000" lockStructure="1"/>
  <bookViews>
    <workbookView xWindow="0" yWindow="0" windowWidth="28800" windowHeight="11610" tabRatio="720" xr2:uid="{00000000-000D-0000-FFFF-FFFF00000000}"/>
  </bookViews>
  <sheets>
    <sheet name="Januar" sheetId="1" r:id="rId1"/>
    <sheet name="Februar" sheetId="3" r:id="rId2"/>
    <sheet name="März" sheetId="4" r:id="rId3"/>
    <sheet name="April" sheetId="5" r:id="rId4"/>
    <sheet name="Mai" sheetId="6" r:id="rId5"/>
    <sheet name="Juni" sheetId="7" r:id="rId6"/>
    <sheet name="Juli" sheetId="8" r:id="rId7"/>
    <sheet name="August" sheetId="9" r:id="rId8"/>
    <sheet name="September" sheetId="10" r:id="rId9"/>
    <sheet name="Oktober" sheetId="11" r:id="rId10"/>
    <sheet name="November" sheetId="12" r:id="rId11"/>
    <sheet name="Dezember" sheetId="13" r:id="rId12"/>
    <sheet name="Feiertage" sheetId="15" r:id="rId13"/>
    <sheet name="Jahresübersicht" sheetId="14" r:id="rId14"/>
  </sheets>
  <externalReferences>
    <externalReference r:id="rId15"/>
  </externalReferences>
  <definedNames>
    <definedName name="_xlnm.Print_Area" localSheetId="0">Januar!$A$1:$L$38</definedName>
    <definedName name="Feiertage">[1]Feiertage!$B$2:$B$33</definedName>
    <definedName name="jjj">#REF!</definedName>
  </definedNames>
  <calcPr calcId="191029"/>
  <customWorkbookViews>
    <customWorkbookView name="test" guid="{4652D98A-10A8-4A41-BE02-6BC110D8BB01}"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X35" i="13" l="1"/>
  <c r="J35" i="13" s="1"/>
  <c r="AX34" i="13"/>
  <c r="J34" i="13" s="1"/>
  <c r="I34" i="13"/>
  <c r="AX33" i="13"/>
  <c r="J33" i="13" s="1"/>
  <c r="AX32" i="13"/>
  <c r="J32" i="13" s="1"/>
  <c r="AX31" i="13"/>
  <c r="J31" i="13" s="1"/>
  <c r="AX30" i="13"/>
  <c r="J30" i="13" s="1"/>
  <c r="AX29" i="13"/>
  <c r="I29" i="13" s="1"/>
  <c r="AX28" i="13"/>
  <c r="J28" i="13" s="1"/>
  <c r="AX27" i="13"/>
  <c r="J27" i="13" s="1"/>
  <c r="AX26" i="13"/>
  <c r="J26" i="13" s="1"/>
  <c r="AX25" i="13"/>
  <c r="I25" i="13" s="1"/>
  <c r="AX24" i="13"/>
  <c r="J24" i="13" s="1"/>
  <c r="AX23" i="13"/>
  <c r="J23" i="13"/>
  <c r="I23" i="13"/>
  <c r="AX22" i="13"/>
  <c r="J22" i="13" s="1"/>
  <c r="AX21" i="13"/>
  <c r="J21" i="13" s="1"/>
  <c r="AX20" i="13"/>
  <c r="I20" i="13" s="1"/>
  <c r="AX19" i="13"/>
  <c r="J19" i="13" s="1"/>
  <c r="I19" i="13"/>
  <c r="AX18" i="13"/>
  <c r="J18" i="13" s="1"/>
  <c r="AX17" i="13"/>
  <c r="J17" i="13" s="1"/>
  <c r="AX16" i="13"/>
  <c r="I16" i="13" s="1"/>
  <c r="J16" i="13"/>
  <c r="AX15" i="13"/>
  <c r="J15" i="13" s="1"/>
  <c r="AX14" i="13"/>
  <c r="J14" i="13" s="1"/>
  <c r="AX13" i="13"/>
  <c r="J13" i="13" s="1"/>
  <c r="AX12" i="13"/>
  <c r="I12" i="13" s="1"/>
  <c r="O12" i="13"/>
  <c r="J12" i="13"/>
  <c r="AX11" i="13"/>
  <c r="J11" i="13" s="1"/>
  <c r="AX10" i="13"/>
  <c r="J10" i="13"/>
  <c r="I10" i="13"/>
  <c r="AX9" i="13"/>
  <c r="I9" i="13" s="1"/>
  <c r="AX8" i="13"/>
  <c r="AX7" i="13"/>
  <c r="J7" i="13" s="1"/>
  <c r="AX6" i="13"/>
  <c r="J6" i="13" s="1"/>
  <c r="AX5" i="13"/>
  <c r="I5" i="13" s="1"/>
  <c r="B1" i="13"/>
  <c r="R5" i="13" s="1"/>
  <c r="AX35" i="12"/>
  <c r="J35" i="12" s="1"/>
  <c r="AX34" i="12"/>
  <c r="J34" i="12" s="1"/>
  <c r="I34" i="12"/>
  <c r="AX33" i="12"/>
  <c r="I33" i="12" s="1"/>
  <c r="J33" i="12"/>
  <c r="AX32" i="12"/>
  <c r="J32" i="12" s="1"/>
  <c r="AX31" i="12"/>
  <c r="I31" i="12" s="1"/>
  <c r="J31" i="12"/>
  <c r="AX30" i="12"/>
  <c r="J30" i="12" s="1"/>
  <c r="AX29" i="12"/>
  <c r="AX28" i="12"/>
  <c r="I28" i="12" s="1"/>
  <c r="AX27" i="12"/>
  <c r="I27" i="12" s="1"/>
  <c r="AX26" i="12"/>
  <c r="AX25" i="12"/>
  <c r="I25" i="12" s="1"/>
  <c r="AX24" i="12"/>
  <c r="AX23" i="12"/>
  <c r="AX22" i="12"/>
  <c r="I22" i="12" s="1"/>
  <c r="AX21" i="12"/>
  <c r="AX20" i="12"/>
  <c r="AX19" i="12"/>
  <c r="AX18" i="12"/>
  <c r="AX17" i="12"/>
  <c r="J17" i="12" s="1"/>
  <c r="AX16" i="12"/>
  <c r="AX15" i="12"/>
  <c r="AX14" i="12"/>
  <c r="J14" i="12" s="1"/>
  <c r="I14" i="12"/>
  <c r="AX13" i="12"/>
  <c r="AX12" i="12"/>
  <c r="I12" i="12" s="1"/>
  <c r="O12" i="12"/>
  <c r="AX11" i="12"/>
  <c r="J11" i="12" s="1"/>
  <c r="I11" i="12"/>
  <c r="AX10" i="12"/>
  <c r="I10" i="12" s="1"/>
  <c r="AX9" i="12"/>
  <c r="I9" i="12" s="1"/>
  <c r="J9" i="12"/>
  <c r="AX8" i="12"/>
  <c r="AX7" i="12"/>
  <c r="I7" i="12" s="1"/>
  <c r="AX6" i="12"/>
  <c r="AX5" i="12"/>
  <c r="J5" i="12" s="1"/>
  <c r="I5" i="12"/>
  <c r="B1" i="12"/>
  <c r="AX35" i="11"/>
  <c r="J35" i="11" s="1"/>
  <c r="AX34" i="11"/>
  <c r="AX33" i="11"/>
  <c r="I33" i="11" s="1"/>
  <c r="AX32" i="11"/>
  <c r="J32" i="11" s="1"/>
  <c r="I32" i="11"/>
  <c r="AX31" i="11"/>
  <c r="J31" i="11" s="1"/>
  <c r="AX30" i="11"/>
  <c r="J30" i="11" s="1"/>
  <c r="AX29" i="11"/>
  <c r="I29" i="11" s="1"/>
  <c r="AX28" i="11"/>
  <c r="AX27" i="11"/>
  <c r="J27" i="11" s="1"/>
  <c r="I27" i="11"/>
  <c r="AX26" i="11"/>
  <c r="I26" i="11" s="1"/>
  <c r="AX25" i="11"/>
  <c r="AX24" i="11"/>
  <c r="AX23" i="11"/>
  <c r="I23" i="11" s="1"/>
  <c r="J23" i="11"/>
  <c r="AX22" i="11"/>
  <c r="J22" i="11" s="1"/>
  <c r="AX21" i="11"/>
  <c r="AX20" i="11"/>
  <c r="I20" i="11" s="1"/>
  <c r="AX19" i="11"/>
  <c r="J19" i="11" s="1"/>
  <c r="AX18" i="11"/>
  <c r="AX17" i="11"/>
  <c r="I17" i="11" s="1"/>
  <c r="AX16" i="11"/>
  <c r="AX15" i="11"/>
  <c r="AX14" i="11"/>
  <c r="J14" i="11"/>
  <c r="I14" i="11"/>
  <c r="AX13" i="11"/>
  <c r="I13" i="11" s="1"/>
  <c r="J13" i="11"/>
  <c r="AX12" i="11"/>
  <c r="O12" i="11"/>
  <c r="AX11" i="11"/>
  <c r="I11" i="11" s="1"/>
  <c r="AX10" i="11"/>
  <c r="J10" i="11" s="1"/>
  <c r="AX9" i="11"/>
  <c r="AX8" i="11"/>
  <c r="AX7" i="11"/>
  <c r="I7" i="11" s="1"/>
  <c r="AX6" i="11"/>
  <c r="AX5" i="11"/>
  <c r="J5" i="11" s="1"/>
  <c r="B1" i="11"/>
  <c r="AX35" i="10"/>
  <c r="J35" i="10" s="1"/>
  <c r="AX34" i="10"/>
  <c r="AX33" i="10"/>
  <c r="I33" i="10" s="1"/>
  <c r="AX32" i="10"/>
  <c r="J32" i="10" s="1"/>
  <c r="I32" i="10"/>
  <c r="AX31" i="10"/>
  <c r="AX30" i="10"/>
  <c r="I30" i="10" s="1"/>
  <c r="J30" i="10"/>
  <c r="AX29" i="10"/>
  <c r="J29" i="10" s="1"/>
  <c r="AX28" i="10"/>
  <c r="I28" i="10" s="1"/>
  <c r="AX27" i="10"/>
  <c r="AX26" i="10"/>
  <c r="I26" i="10" s="1"/>
  <c r="AX25" i="10"/>
  <c r="J25" i="10" s="1"/>
  <c r="AX24" i="10"/>
  <c r="I24" i="10" s="1"/>
  <c r="AX23" i="10"/>
  <c r="J23" i="10" s="1"/>
  <c r="AX22" i="10"/>
  <c r="I22" i="10" s="1"/>
  <c r="AX21" i="10"/>
  <c r="I21" i="10" s="1"/>
  <c r="AX20" i="10"/>
  <c r="J20" i="10" s="1"/>
  <c r="AX19" i="10"/>
  <c r="I19" i="10" s="1"/>
  <c r="AX18" i="10"/>
  <c r="AX17" i="10"/>
  <c r="I17" i="10" s="1"/>
  <c r="AX16" i="10"/>
  <c r="J16" i="10" s="1"/>
  <c r="I16" i="10"/>
  <c r="AX15" i="10"/>
  <c r="I15" i="10" s="1"/>
  <c r="J15" i="10"/>
  <c r="AX14" i="10"/>
  <c r="J14" i="10" s="1"/>
  <c r="AX13" i="10"/>
  <c r="I13" i="10" s="1"/>
  <c r="J13" i="10"/>
  <c r="AX12" i="10"/>
  <c r="O12" i="10"/>
  <c r="AX11" i="10"/>
  <c r="I11" i="10" s="1"/>
  <c r="J11" i="10"/>
  <c r="AX10" i="10"/>
  <c r="I10" i="10" s="1"/>
  <c r="J10" i="10"/>
  <c r="AX9" i="10"/>
  <c r="J9" i="10"/>
  <c r="I9" i="10"/>
  <c r="AX8" i="10"/>
  <c r="I8" i="10" s="1"/>
  <c r="J8" i="10"/>
  <c r="AX7" i="10"/>
  <c r="J7" i="10" s="1"/>
  <c r="AX6" i="10"/>
  <c r="AX5" i="10"/>
  <c r="J5" i="10" s="1"/>
  <c r="B1" i="10"/>
  <c r="R9" i="10" s="1"/>
  <c r="AX35" i="9"/>
  <c r="I35" i="9" s="1"/>
  <c r="AX34" i="9"/>
  <c r="J34" i="9" s="1"/>
  <c r="I34" i="9"/>
  <c r="AX33" i="9"/>
  <c r="I33" i="9" s="1"/>
  <c r="AX32" i="9"/>
  <c r="J32" i="9" s="1"/>
  <c r="AX31" i="9"/>
  <c r="J31" i="9" s="1"/>
  <c r="AX30" i="9"/>
  <c r="I30" i="9" s="1"/>
  <c r="J30" i="9"/>
  <c r="AX29" i="9"/>
  <c r="J29" i="9"/>
  <c r="I29" i="9"/>
  <c r="AX28" i="9"/>
  <c r="J28" i="9" s="1"/>
  <c r="I28" i="9"/>
  <c r="AX27" i="9"/>
  <c r="J27" i="9" s="1"/>
  <c r="AX26" i="9"/>
  <c r="I26" i="9" s="1"/>
  <c r="AX25" i="9"/>
  <c r="J25" i="9" s="1"/>
  <c r="I25" i="9"/>
  <c r="AX24" i="9"/>
  <c r="I24" i="9" s="1"/>
  <c r="AX23" i="9"/>
  <c r="J23" i="9" s="1"/>
  <c r="AX22" i="9"/>
  <c r="J22" i="9" s="1"/>
  <c r="AX21" i="9"/>
  <c r="I21" i="9" s="1"/>
  <c r="AX20" i="9"/>
  <c r="I20" i="9" s="1"/>
  <c r="J20" i="9"/>
  <c r="AX19" i="9"/>
  <c r="J19" i="9" s="1"/>
  <c r="AX18" i="9"/>
  <c r="J18" i="9" s="1"/>
  <c r="AX17" i="9"/>
  <c r="I17" i="9" s="1"/>
  <c r="J17" i="9"/>
  <c r="AX16" i="9"/>
  <c r="J16" i="9" s="1"/>
  <c r="AX15" i="9"/>
  <c r="J15" i="9"/>
  <c r="I15" i="9"/>
  <c r="AX14" i="9"/>
  <c r="I14" i="9" s="1"/>
  <c r="J14" i="9"/>
  <c r="AX13" i="9"/>
  <c r="J13" i="9" s="1"/>
  <c r="AX12" i="9"/>
  <c r="J12" i="9" s="1"/>
  <c r="O12" i="9"/>
  <c r="AX11" i="9"/>
  <c r="J11" i="9"/>
  <c r="I11" i="9"/>
  <c r="AX10" i="9"/>
  <c r="I10" i="9" s="1"/>
  <c r="J10" i="9"/>
  <c r="AX9" i="9"/>
  <c r="J9" i="9" s="1"/>
  <c r="AX8" i="9"/>
  <c r="I8" i="9" s="1"/>
  <c r="AX7" i="9"/>
  <c r="I7" i="9" s="1"/>
  <c r="J7" i="9"/>
  <c r="AX6" i="9"/>
  <c r="I6" i="9" s="1"/>
  <c r="J6" i="9"/>
  <c r="AX5" i="9"/>
  <c r="J5" i="9"/>
  <c r="I5" i="9"/>
  <c r="B1" i="9"/>
  <c r="AX35" i="8"/>
  <c r="J35" i="8" s="1"/>
  <c r="AX34" i="8"/>
  <c r="J34" i="8" s="1"/>
  <c r="AX33" i="8"/>
  <c r="I33" i="8" s="1"/>
  <c r="AX32" i="8"/>
  <c r="J32" i="8" s="1"/>
  <c r="AX31" i="8"/>
  <c r="J31" i="8" s="1"/>
  <c r="AX30" i="8"/>
  <c r="I30" i="8" s="1"/>
  <c r="AX29" i="8"/>
  <c r="J29" i="8" s="1"/>
  <c r="I29" i="8"/>
  <c r="AX28" i="8"/>
  <c r="J28" i="8" s="1"/>
  <c r="AX27" i="8"/>
  <c r="J27" i="8" s="1"/>
  <c r="AX26" i="8"/>
  <c r="J26" i="8" s="1"/>
  <c r="I26" i="8"/>
  <c r="AX25" i="8"/>
  <c r="J25" i="8" s="1"/>
  <c r="AX24" i="8"/>
  <c r="J24" i="8" s="1"/>
  <c r="AX23" i="8"/>
  <c r="J23" i="8" s="1"/>
  <c r="I23" i="8"/>
  <c r="AX22" i="8"/>
  <c r="J22" i="8" s="1"/>
  <c r="AX21" i="8"/>
  <c r="J21" i="8" s="1"/>
  <c r="AX20" i="8"/>
  <c r="J20" i="8" s="1"/>
  <c r="I20" i="8"/>
  <c r="AX19" i="8"/>
  <c r="I19" i="8" s="1"/>
  <c r="AX18" i="8"/>
  <c r="J18" i="8" s="1"/>
  <c r="AX17" i="8"/>
  <c r="J17" i="8" s="1"/>
  <c r="I17" i="8"/>
  <c r="AX16" i="8"/>
  <c r="J16" i="8" s="1"/>
  <c r="AX15" i="8"/>
  <c r="J15" i="8" s="1"/>
  <c r="AX14" i="8"/>
  <c r="J14" i="8" s="1"/>
  <c r="I14" i="8"/>
  <c r="AX13" i="8"/>
  <c r="I13" i="8" s="1"/>
  <c r="J13" i="8"/>
  <c r="AX12" i="8"/>
  <c r="J12" i="8" s="1"/>
  <c r="O12" i="8"/>
  <c r="AX11" i="8"/>
  <c r="J11" i="8" s="1"/>
  <c r="AX10" i="8"/>
  <c r="I10" i="8" s="1"/>
  <c r="AX9" i="8"/>
  <c r="I9" i="8" s="1"/>
  <c r="AX8" i="8"/>
  <c r="I8" i="8" s="1"/>
  <c r="AX7" i="8"/>
  <c r="J7" i="8" s="1"/>
  <c r="AX6" i="8"/>
  <c r="J6" i="8" s="1"/>
  <c r="AX5" i="8"/>
  <c r="J5" i="8" s="1"/>
  <c r="B1" i="8"/>
  <c r="AX35" i="7"/>
  <c r="J35" i="7" s="1"/>
  <c r="I35" i="7"/>
  <c r="AX34" i="7"/>
  <c r="J34" i="7" s="1"/>
  <c r="AX33" i="7"/>
  <c r="J33" i="7" s="1"/>
  <c r="AX32" i="7"/>
  <c r="J32" i="7" s="1"/>
  <c r="I32" i="7"/>
  <c r="AX31" i="7"/>
  <c r="J31" i="7" s="1"/>
  <c r="AX30" i="7"/>
  <c r="J30" i="7" s="1"/>
  <c r="I30" i="7"/>
  <c r="AX29" i="7"/>
  <c r="J29" i="7" s="1"/>
  <c r="I29" i="7"/>
  <c r="AX28" i="7"/>
  <c r="J28" i="7" s="1"/>
  <c r="AX27" i="7"/>
  <c r="J27" i="7" s="1"/>
  <c r="AX26" i="7"/>
  <c r="J26" i="7" s="1"/>
  <c r="AX25" i="7"/>
  <c r="J25" i="7" s="1"/>
  <c r="AX24" i="7"/>
  <c r="J24" i="7" s="1"/>
  <c r="I24" i="7"/>
  <c r="AX23" i="7"/>
  <c r="J23" i="7" s="1"/>
  <c r="I23" i="7"/>
  <c r="AX22" i="7"/>
  <c r="J22" i="7" s="1"/>
  <c r="AX21" i="7"/>
  <c r="J21" i="7" s="1"/>
  <c r="I21" i="7"/>
  <c r="AX20" i="7"/>
  <c r="J20" i="7" s="1"/>
  <c r="AX19" i="7"/>
  <c r="J19" i="7" s="1"/>
  <c r="AX18" i="7"/>
  <c r="J18" i="7" s="1"/>
  <c r="I18" i="7"/>
  <c r="AX17" i="7"/>
  <c r="J17" i="7" s="1"/>
  <c r="I17" i="7"/>
  <c r="AX16" i="7"/>
  <c r="J16" i="7" s="1"/>
  <c r="AX15" i="7"/>
  <c r="J15" i="7" s="1"/>
  <c r="AX14" i="7"/>
  <c r="J14" i="7" s="1"/>
  <c r="AX13" i="7"/>
  <c r="J13" i="7" s="1"/>
  <c r="AX12" i="7"/>
  <c r="I12" i="7" s="1"/>
  <c r="O12" i="7"/>
  <c r="AX11" i="7"/>
  <c r="J11" i="7" s="1"/>
  <c r="AX10" i="7"/>
  <c r="J10" i="7" s="1"/>
  <c r="AX9" i="7"/>
  <c r="I9" i="7" s="1"/>
  <c r="J9" i="7"/>
  <c r="AX8" i="7"/>
  <c r="I8" i="7" s="1"/>
  <c r="AX7" i="7"/>
  <c r="J7" i="7" s="1"/>
  <c r="AX6" i="7"/>
  <c r="I6" i="7" s="1"/>
  <c r="AX5" i="7"/>
  <c r="I5" i="7" s="1"/>
  <c r="B1" i="7"/>
  <c r="AX35" i="6"/>
  <c r="J35" i="6" s="1"/>
  <c r="AX34" i="6"/>
  <c r="J34" i="6" s="1"/>
  <c r="AX33" i="6"/>
  <c r="J33" i="6" s="1"/>
  <c r="AX32" i="6"/>
  <c r="J32" i="6" s="1"/>
  <c r="AX31" i="6"/>
  <c r="J31" i="6" s="1"/>
  <c r="I31" i="6"/>
  <c r="AX30" i="6"/>
  <c r="J30" i="6" s="1"/>
  <c r="I30" i="6"/>
  <c r="AX29" i="6"/>
  <c r="J29" i="6" s="1"/>
  <c r="AX28" i="6"/>
  <c r="J28" i="6" s="1"/>
  <c r="I28" i="6"/>
  <c r="AX27" i="6"/>
  <c r="J27" i="6" s="1"/>
  <c r="AX26" i="6"/>
  <c r="J26" i="6" s="1"/>
  <c r="AX25" i="6"/>
  <c r="J25" i="6" s="1"/>
  <c r="I25" i="6"/>
  <c r="AX24" i="6"/>
  <c r="J24" i="6" s="1"/>
  <c r="I24" i="6"/>
  <c r="AX23" i="6"/>
  <c r="J23" i="6" s="1"/>
  <c r="AX22" i="6"/>
  <c r="J22" i="6" s="1"/>
  <c r="AX21" i="6"/>
  <c r="J21" i="6" s="1"/>
  <c r="I21" i="6"/>
  <c r="AX20" i="6"/>
  <c r="J20" i="6" s="1"/>
  <c r="AX19" i="6"/>
  <c r="I19" i="6" s="1"/>
  <c r="J19" i="6"/>
  <c r="AX18" i="6"/>
  <c r="J18" i="6" s="1"/>
  <c r="I18" i="6"/>
  <c r="AX17" i="6"/>
  <c r="J17" i="6" s="1"/>
  <c r="AX16" i="6"/>
  <c r="I16" i="6" s="1"/>
  <c r="AX15" i="6"/>
  <c r="I15" i="6" s="1"/>
  <c r="AX14" i="6"/>
  <c r="J14" i="6" s="1"/>
  <c r="AX13" i="6"/>
  <c r="J13" i="6" s="1"/>
  <c r="AX12" i="6"/>
  <c r="J12" i="6" s="1"/>
  <c r="O12" i="6"/>
  <c r="I12" i="6"/>
  <c r="AX11" i="6"/>
  <c r="J11" i="6" s="1"/>
  <c r="AX10" i="6"/>
  <c r="J10" i="6"/>
  <c r="I10" i="6"/>
  <c r="AX9" i="6"/>
  <c r="I9" i="6" s="1"/>
  <c r="AX8" i="6"/>
  <c r="I8" i="6" s="1"/>
  <c r="AX7" i="6"/>
  <c r="I7" i="6" s="1"/>
  <c r="J7" i="6"/>
  <c r="AX6" i="6"/>
  <c r="J6" i="6" s="1"/>
  <c r="AX5" i="6"/>
  <c r="I5" i="6" s="1"/>
  <c r="J5" i="6"/>
  <c r="B1" i="6"/>
  <c r="R5" i="6" s="1"/>
  <c r="AX35" i="5"/>
  <c r="J35" i="5" s="1"/>
  <c r="AX34" i="5"/>
  <c r="J34" i="5" s="1"/>
  <c r="AX33" i="5"/>
  <c r="AX32" i="5"/>
  <c r="J32" i="5" s="1"/>
  <c r="AX31" i="5"/>
  <c r="I31" i="5" s="1"/>
  <c r="J31" i="5"/>
  <c r="AX30" i="5"/>
  <c r="J30" i="5" s="1"/>
  <c r="AX29" i="5"/>
  <c r="J29" i="5" s="1"/>
  <c r="AX28" i="5"/>
  <c r="AX27" i="5"/>
  <c r="J27" i="5" s="1"/>
  <c r="AX26" i="5"/>
  <c r="J26" i="5" s="1"/>
  <c r="AX25" i="5"/>
  <c r="J25" i="5" s="1"/>
  <c r="AX24" i="5"/>
  <c r="J24" i="5" s="1"/>
  <c r="AX23" i="5"/>
  <c r="J23" i="5" s="1"/>
  <c r="I23" i="5"/>
  <c r="AX22" i="5"/>
  <c r="I22" i="5" s="1"/>
  <c r="AX21" i="5"/>
  <c r="J21" i="5" s="1"/>
  <c r="I21" i="5"/>
  <c r="AX20" i="5"/>
  <c r="J20" i="5" s="1"/>
  <c r="I20" i="5"/>
  <c r="AX19" i="5"/>
  <c r="J19" i="5" s="1"/>
  <c r="AX18" i="5"/>
  <c r="J18" i="5" s="1"/>
  <c r="AX17" i="5"/>
  <c r="I17" i="5" s="1"/>
  <c r="AX16" i="5"/>
  <c r="J16" i="5"/>
  <c r="I16" i="5"/>
  <c r="AX15" i="5"/>
  <c r="J15" i="5" s="1"/>
  <c r="AX14" i="5"/>
  <c r="J14" i="5" s="1"/>
  <c r="AX13" i="5"/>
  <c r="J13" i="5" s="1"/>
  <c r="AX12" i="5"/>
  <c r="J12" i="5" s="1"/>
  <c r="O12" i="5"/>
  <c r="AX11" i="5"/>
  <c r="J11" i="5" s="1"/>
  <c r="AX10" i="5"/>
  <c r="J10" i="5" s="1"/>
  <c r="AX9" i="5"/>
  <c r="I9" i="5" s="1"/>
  <c r="AX8" i="5"/>
  <c r="AX7" i="5"/>
  <c r="AX6" i="5"/>
  <c r="AX5" i="5"/>
  <c r="J5" i="5" s="1"/>
  <c r="B1" i="5"/>
  <c r="R5" i="5" s="1"/>
  <c r="AX35" i="4"/>
  <c r="J35" i="4" s="1"/>
  <c r="AX34" i="4"/>
  <c r="I34" i="4" s="1"/>
  <c r="J34" i="4"/>
  <c r="AX33" i="4"/>
  <c r="J33" i="4" s="1"/>
  <c r="AX32" i="4"/>
  <c r="J32" i="4" s="1"/>
  <c r="AX31" i="4"/>
  <c r="J31" i="4" s="1"/>
  <c r="AX30" i="4"/>
  <c r="J30" i="4" s="1"/>
  <c r="AX29" i="4"/>
  <c r="J29" i="4" s="1"/>
  <c r="AX28" i="4"/>
  <c r="J28" i="4" s="1"/>
  <c r="AX27" i="4"/>
  <c r="J27" i="4" s="1"/>
  <c r="AX26" i="4"/>
  <c r="J26" i="4" s="1"/>
  <c r="I26" i="4"/>
  <c r="AX25" i="4"/>
  <c r="J25" i="4" s="1"/>
  <c r="AX24" i="4"/>
  <c r="J24" i="4" s="1"/>
  <c r="AX23" i="4"/>
  <c r="J23" i="4" s="1"/>
  <c r="I23" i="4"/>
  <c r="AX22" i="4"/>
  <c r="I22" i="4" s="1"/>
  <c r="AX21" i="4"/>
  <c r="J21" i="4" s="1"/>
  <c r="AX20" i="4"/>
  <c r="J20" i="4" s="1"/>
  <c r="AX19" i="4"/>
  <c r="J19" i="4" s="1"/>
  <c r="AX18" i="4"/>
  <c r="J18" i="4" s="1"/>
  <c r="AX17" i="4"/>
  <c r="J17" i="4" s="1"/>
  <c r="AX16" i="4"/>
  <c r="I16" i="4" s="1"/>
  <c r="AX15" i="4"/>
  <c r="J15" i="4" s="1"/>
  <c r="AX14" i="4"/>
  <c r="J14" i="4" s="1"/>
  <c r="I14" i="4"/>
  <c r="AX13" i="4"/>
  <c r="J13" i="4" s="1"/>
  <c r="AX12" i="4"/>
  <c r="J12" i="4" s="1"/>
  <c r="O12" i="4"/>
  <c r="I12" i="4"/>
  <c r="AX11" i="4"/>
  <c r="J11" i="4" s="1"/>
  <c r="AX10" i="4"/>
  <c r="J10" i="4" s="1"/>
  <c r="AX9" i="4"/>
  <c r="I9" i="4" s="1"/>
  <c r="AX8" i="4"/>
  <c r="I8" i="4" s="1"/>
  <c r="AX7" i="4"/>
  <c r="I7" i="4" s="1"/>
  <c r="J7" i="4"/>
  <c r="AX6" i="4"/>
  <c r="J6" i="4" s="1"/>
  <c r="AX5" i="4"/>
  <c r="J5" i="4" s="1"/>
  <c r="B1" i="4"/>
  <c r="R5" i="4" s="1"/>
  <c r="AX35" i="3"/>
  <c r="J35" i="3" s="1"/>
  <c r="I35" i="3"/>
  <c r="AX34" i="3"/>
  <c r="J34" i="3" s="1"/>
  <c r="AX33" i="3"/>
  <c r="J33" i="3" s="1"/>
  <c r="AX32" i="3"/>
  <c r="J32" i="3" s="1"/>
  <c r="AX31" i="3"/>
  <c r="J31" i="3" s="1"/>
  <c r="I31" i="3"/>
  <c r="AX30" i="3"/>
  <c r="J30" i="3" s="1"/>
  <c r="AX29" i="3"/>
  <c r="J29" i="3" s="1"/>
  <c r="AX28" i="3"/>
  <c r="J28" i="3" s="1"/>
  <c r="AX27" i="3"/>
  <c r="J27" i="3" s="1"/>
  <c r="AX26" i="3"/>
  <c r="J26" i="3" s="1"/>
  <c r="AX25" i="3"/>
  <c r="I25" i="3" s="1"/>
  <c r="AX24" i="3"/>
  <c r="J24" i="3" s="1"/>
  <c r="AX23" i="3"/>
  <c r="J23" i="3" s="1"/>
  <c r="AX22" i="3"/>
  <c r="I22" i="3" s="1"/>
  <c r="AX21" i="3"/>
  <c r="J21" i="3" s="1"/>
  <c r="I21" i="3"/>
  <c r="AX20" i="3"/>
  <c r="J20" i="3" s="1"/>
  <c r="AX19" i="3"/>
  <c r="I19" i="3" s="1"/>
  <c r="AX18" i="3"/>
  <c r="J18" i="3" s="1"/>
  <c r="AX17" i="3"/>
  <c r="J17" i="3" s="1"/>
  <c r="I17" i="3"/>
  <c r="AX16" i="3"/>
  <c r="I16" i="3" s="1"/>
  <c r="AX15" i="3"/>
  <c r="J15" i="3" s="1"/>
  <c r="AX14" i="3"/>
  <c r="J14" i="3" s="1"/>
  <c r="AX13" i="3"/>
  <c r="I13" i="3" s="1"/>
  <c r="AX12" i="3"/>
  <c r="I12" i="3" s="1"/>
  <c r="O12" i="3"/>
  <c r="AX11" i="3"/>
  <c r="I11" i="3" s="1"/>
  <c r="J11" i="3"/>
  <c r="AX10" i="3"/>
  <c r="I10" i="3" s="1"/>
  <c r="AX9" i="3"/>
  <c r="I9" i="3" s="1"/>
  <c r="J9" i="3"/>
  <c r="AX8" i="3"/>
  <c r="I8" i="3" s="1"/>
  <c r="AX7" i="3"/>
  <c r="J7" i="3"/>
  <c r="I7" i="3"/>
  <c r="AX6" i="3"/>
  <c r="AX5" i="3"/>
  <c r="J5" i="3" s="1"/>
  <c r="B1" i="3"/>
  <c r="R5" i="3" s="1"/>
  <c r="I13" i="4" l="1"/>
  <c r="I34" i="5"/>
  <c r="I20" i="3"/>
  <c r="I24" i="3"/>
  <c r="I17" i="4"/>
  <c r="I30" i="4"/>
  <c r="I12" i="5"/>
  <c r="I18" i="5"/>
  <c r="J16" i="6"/>
  <c r="I27" i="6"/>
  <c r="I20" i="7"/>
  <c r="I27" i="7"/>
  <c r="I9" i="9"/>
  <c r="I7" i="10"/>
  <c r="I29" i="10"/>
  <c r="I5" i="11"/>
  <c r="I31" i="9"/>
  <c r="J19" i="10"/>
  <c r="J22" i="10"/>
  <c r="J26" i="10"/>
  <c r="I10" i="11"/>
  <c r="J17" i="11"/>
  <c r="J5" i="13"/>
  <c r="I30" i="13"/>
  <c r="I5" i="5"/>
  <c r="I13" i="5"/>
  <c r="I15" i="7"/>
  <c r="I27" i="9"/>
  <c r="I20" i="10"/>
  <c r="I28" i="13"/>
  <c r="I14" i="3"/>
  <c r="I27" i="3"/>
  <c r="J9" i="4"/>
  <c r="I20" i="4"/>
  <c r="I24" i="4"/>
  <c r="I24" i="5"/>
  <c r="J8" i="6"/>
  <c r="I22" i="6"/>
  <c r="I33" i="6"/>
  <c r="I26" i="7"/>
  <c r="I33" i="7"/>
  <c r="J8" i="9"/>
  <c r="I13" i="9"/>
  <c r="J24" i="9"/>
  <c r="J33" i="9"/>
  <c r="J17" i="10"/>
  <c r="J24" i="10"/>
  <c r="J28" i="10"/>
  <c r="I17" i="12"/>
  <c r="J22" i="12"/>
  <c r="J27" i="12"/>
  <c r="I35" i="12"/>
  <c r="I14" i="13"/>
  <c r="I21" i="13"/>
  <c r="I32" i="13"/>
  <c r="J20" i="11"/>
  <c r="J29" i="11"/>
  <c r="J25" i="13"/>
  <c r="J8" i="3"/>
  <c r="J10" i="3"/>
  <c r="I23" i="3"/>
  <c r="I30" i="3"/>
  <c r="I33" i="3"/>
  <c r="I5" i="4"/>
  <c r="I11" i="4"/>
  <c r="J16" i="4"/>
  <c r="I19" i="4"/>
  <c r="I32" i="4"/>
  <c r="I11" i="5"/>
  <c r="I15" i="5"/>
  <c r="J17" i="5"/>
  <c r="I26" i="5"/>
  <c r="I14" i="6"/>
  <c r="J8" i="7"/>
  <c r="I14" i="7"/>
  <c r="J10" i="8"/>
  <c r="I32" i="8"/>
  <c r="I19" i="9"/>
  <c r="J21" i="9"/>
  <c r="J26" i="9"/>
  <c r="J35" i="9"/>
  <c r="J33" i="10"/>
  <c r="J11" i="11"/>
  <c r="J26" i="11"/>
  <c r="I31" i="11"/>
  <c r="J33" i="11"/>
  <c r="J7" i="12"/>
  <c r="J10" i="12"/>
  <c r="J25" i="12"/>
  <c r="J28" i="12"/>
  <c r="I18" i="13"/>
  <c r="J20" i="13"/>
  <c r="I27" i="13"/>
  <c r="J29" i="13"/>
  <c r="I23" i="10"/>
  <c r="I25" i="10"/>
  <c r="I35" i="10"/>
  <c r="I30" i="11"/>
  <c r="I35" i="11"/>
  <c r="I30" i="12"/>
  <c r="I17" i="13"/>
  <c r="I26" i="13"/>
  <c r="I35" i="13"/>
  <c r="I10" i="4"/>
  <c r="I31" i="4"/>
  <c r="I10" i="5"/>
  <c r="I14" i="5"/>
  <c r="I7" i="7"/>
  <c r="I12" i="8"/>
  <c r="S7" i="9"/>
  <c r="I18" i="9"/>
  <c r="I23" i="9"/>
  <c r="I32" i="9"/>
  <c r="I5" i="10"/>
  <c r="I14" i="10"/>
  <c r="I5" i="3"/>
  <c r="I18" i="3"/>
  <c r="I29" i="3"/>
  <c r="I32" i="3"/>
  <c r="I18" i="4"/>
  <c r="I19" i="5"/>
  <c r="I29" i="5"/>
  <c r="I32" i="5"/>
  <c r="I35" i="5"/>
  <c r="I6" i="6"/>
  <c r="I11" i="6"/>
  <c r="I35" i="6"/>
  <c r="I10" i="7"/>
  <c r="I13" i="7"/>
  <c r="I5" i="8"/>
  <c r="I22" i="8"/>
  <c r="I25" i="8"/>
  <c r="I28" i="8"/>
  <c r="I31" i="8"/>
  <c r="I35" i="8"/>
  <c r="I12" i="9"/>
  <c r="I16" i="9"/>
  <c r="J21" i="10"/>
  <c r="I19" i="11"/>
  <c r="I22" i="11"/>
  <c r="I11" i="13"/>
  <c r="I13" i="13"/>
  <c r="I15" i="13"/>
  <c r="I22" i="13"/>
  <c r="I24" i="13"/>
  <c r="I31" i="13"/>
  <c r="I33" i="13"/>
  <c r="J12" i="3"/>
  <c r="I15" i="3"/>
  <c r="I26" i="3"/>
  <c r="J8" i="4"/>
  <c r="S7" i="4" s="1"/>
  <c r="J22" i="4"/>
  <c r="I25" i="4"/>
  <c r="I29" i="4"/>
  <c r="I35" i="4"/>
  <c r="J22" i="5"/>
  <c r="J9" i="6"/>
  <c r="I17" i="6"/>
  <c r="I20" i="6"/>
  <c r="I23" i="6"/>
  <c r="I26" i="6"/>
  <c r="I29" i="6"/>
  <c r="I32" i="6"/>
  <c r="I16" i="7"/>
  <c r="I19" i="7"/>
  <c r="I22" i="7"/>
  <c r="I25" i="7"/>
  <c r="I28" i="7"/>
  <c r="I31" i="7"/>
  <c r="I34" i="7"/>
  <c r="I15" i="8"/>
  <c r="J19" i="8"/>
  <c r="J12" i="12"/>
  <c r="R8" i="10"/>
  <c r="R8" i="13"/>
  <c r="R9" i="13"/>
  <c r="I7" i="13"/>
  <c r="I6" i="13"/>
  <c r="J9" i="13"/>
  <c r="R5" i="7"/>
  <c r="R9" i="7"/>
  <c r="B5" i="13"/>
  <c r="R8" i="9"/>
  <c r="B5" i="9"/>
  <c r="R5" i="8"/>
  <c r="R9" i="8"/>
  <c r="R8" i="8"/>
  <c r="R9" i="9"/>
  <c r="J6" i="11"/>
  <c r="I6" i="11"/>
  <c r="I12" i="10"/>
  <c r="J12" i="10"/>
  <c r="J31" i="10"/>
  <c r="I31" i="10"/>
  <c r="J21" i="11"/>
  <c r="I21" i="11"/>
  <c r="I8" i="12"/>
  <c r="J8" i="12"/>
  <c r="J21" i="12"/>
  <c r="I21" i="12"/>
  <c r="J24" i="11"/>
  <c r="I24" i="11"/>
  <c r="I27" i="10"/>
  <c r="J27" i="10"/>
  <c r="J15" i="12"/>
  <c r="I15" i="12"/>
  <c r="J23" i="12"/>
  <c r="I23" i="12"/>
  <c r="J15" i="11"/>
  <c r="I15" i="11"/>
  <c r="R5" i="12"/>
  <c r="B5" i="12"/>
  <c r="R8" i="12"/>
  <c r="R9" i="12"/>
  <c r="J29" i="12"/>
  <c r="I29" i="12"/>
  <c r="J12" i="11"/>
  <c r="I12" i="11"/>
  <c r="R5" i="9"/>
  <c r="J6" i="10"/>
  <c r="I6" i="10"/>
  <c r="I18" i="10"/>
  <c r="J18" i="10"/>
  <c r="J19" i="12"/>
  <c r="I19" i="12"/>
  <c r="J9" i="11"/>
  <c r="I9" i="11"/>
  <c r="J25" i="11"/>
  <c r="I25" i="11"/>
  <c r="J18" i="12"/>
  <c r="I18" i="12"/>
  <c r="J24" i="12"/>
  <c r="I24" i="12"/>
  <c r="J26" i="12"/>
  <c r="I26" i="12"/>
  <c r="J6" i="12"/>
  <c r="I6" i="12"/>
  <c r="J16" i="12"/>
  <c r="I16" i="12"/>
  <c r="J34" i="10"/>
  <c r="I34" i="10"/>
  <c r="R5" i="11"/>
  <c r="B5" i="11"/>
  <c r="R9" i="11"/>
  <c r="R8" i="11"/>
  <c r="J16" i="11"/>
  <c r="I16" i="11"/>
  <c r="J18" i="11"/>
  <c r="I18" i="11"/>
  <c r="J28" i="11"/>
  <c r="I28" i="11"/>
  <c r="J13" i="12"/>
  <c r="I13" i="12"/>
  <c r="J20" i="12"/>
  <c r="I20" i="12"/>
  <c r="I22" i="9"/>
  <c r="R8" i="7"/>
  <c r="B5" i="10"/>
  <c r="R5" i="10"/>
  <c r="J7" i="11"/>
  <c r="J8" i="11"/>
  <c r="I8" i="11"/>
  <c r="J34" i="11"/>
  <c r="I34" i="11"/>
  <c r="I32" i="12"/>
  <c r="I7" i="8"/>
  <c r="J8" i="8"/>
  <c r="I6" i="8"/>
  <c r="J9" i="8"/>
  <c r="I16" i="8"/>
  <c r="I34" i="8"/>
  <c r="I18" i="8"/>
  <c r="I21" i="8"/>
  <c r="I24" i="8"/>
  <c r="I27" i="8"/>
  <c r="I11" i="8"/>
  <c r="J30" i="8"/>
  <c r="J33" i="8"/>
  <c r="B5" i="8"/>
  <c r="J5" i="7"/>
  <c r="J6" i="7"/>
  <c r="J12" i="7"/>
  <c r="I11" i="7"/>
  <c r="B5" i="7"/>
  <c r="I34" i="6"/>
  <c r="I13" i="6"/>
  <c r="R8" i="5"/>
  <c r="R8" i="6"/>
  <c r="R9" i="6"/>
  <c r="J15" i="6"/>
  <c r="S7" i="6" s="1"/>
  <c r="R9" i="5"/>
  <c r="B5" i="6"/>
  <c r="I8" i="5"/>
  <c r="J8" i="5"/>
  <c r="J6" i="5"/>
  <c r="I6" i="5"/>
  <c r="J7" i="5"/>
  <c r="I7" i="5"/>
  <c r="J28" i="5"/>
  <c r="I28" i="5"/>
  <c r="J33" i="5"/>
  <c r="I33" i="5"/>
  <c r="J9" i="5"/>
  <c r="I25" i="5"/>
  <c r="I30" i="5"/>
  <c r="I27" i="5"/>
  <c r="B5" i="5"/>
  <c r="I21" i="4"/>
  <c r="I15" i="4"/>
  <c r="I28" i="4"/>
  <c r="I33" i="4"/>
  <c r="I6" i="4"/>
  <c r="I27" i="4"/>
  <c r="R8" i="4"/>
  <c r="R9" i="4"/>
  <c r="B5" i="4"/>
  <c r="I28" i="3"/>
  <c r="I34" i="3"/>
  <c r="J13" i="3"/>
  <c r="J16" i="3"/>
  <c r="J19" i="3"/>
  <c r="J22" i="3"/>
  <c r="J25" i="3"/>
  <c r="R8" i="3"/>
  <c r="R9" i="3"/>
  <c r="B5" i="3"/>
  <c r="B1" i="1"/>
  <c r="B49" i="15"/>
  <c r="B48" i="15"/>
  <c r="B47" i="15"/>
  <c r="B46" i="15"/>
  <c r="B45" i="15"/>
  <c r="B44" i="15"/>
  <c r="B43" i="15"/>
  <c r="B42" i="15"/>
  <c r="B41" i="15"/>
  <c r="B40" i="15"/>
  <c r="B39" i="15"/>
  <c r="B38" i="15"/>
  <c r="B37" i="15"/>
  <c r="B36" i="15"/>
  <c r="B35" i="15"/>
  <c r="B34" i="15"/>
  <c r="B33" i="15"/>
  <c r="B30" i="15"/>
  <c r="B29" i="15"/>
  <c r="B28" i="15"/>
  <c r="B27" i="15"/>
  <c r="B26" i="15"/>
  <c r="B25" i="15"/>
  <c r="B24" i="15"/>
  <c r="B23" i="15"/>
  <c r="B21" i="15"/>
  <c r="B20" i="15"/>
  <c r="B19" i="15"/>
  <c r="B16" i="15"/>
  <c r="B13" i="15"/>
  <c r="B12" i="15"/>
  <c r="B7" i="15"/>
  <c r="B3" i="15"/>
  <c r="S7" i="11" l="1"/>
  <c r="S7" i="5"/>
  <c r="S7" i="8"/>
  <c r="B8" i="14" s="1"/>
  <c r="S7" i="10"/>
  <c r="B6" i="13"/>
  <c r="L5" i="13"/>
  <c r="C5" i="13"/>
  <c r="C5" i="11"/>
  <c r="B6" i="11"/>
  <c r="S7" i="12"/>
  <c r="B12" i="14" s="1"/>
  <c r="B6" i="12"/>
  <c r="L5" i="12"/>
  <c r="C5" i="12"/>
  <c r="C5" i="10"/>
  <c r="B6" i="10"/>
  <c r="C5" i="9"/>
  <c r="B6" i="9"/>
  <c r="B6" i="8"/>
  <c r="C5" i="8"/>
  <c r="B6" i="7"/>
  <c r="C5" i="7"/>
  <c r="S7" i="7"/>
  <c r="B7" i="14" s="1"/>
  <c r="B6" i="6"/>
  <c r="C5" i="6"/>
  <c r="B6" i="5"/>
  <c r="C5" i="5"/>
  <c r="B6" i="4"/>
  <c r="C5" i="4"/>
  <c r="B6" i="3"/>
  <c r="C5" i="3"/>
  <c r="B11" i="14"/>
  <c r="B10" i="14"/>
  <c r="B9" i="14"/>
  <c r="AX35" i="1"/>
  <c r="I35" i="1" s="1"/>
  <c r="AX34" i="1"/>
  <c r="J34" i="1" s="1"/>
  <c r="AX33" i="1"/>
  <c r="I33" i="1" s="1"/>
  <c r="AX32" i="1"/>
  <c r="J32" i="1" s="1"/>
  <c r="AX31" i="1"/>
  <c r="I31" i="1" s="1"/>
  <c r="AX30" i="1"/>
  <c r="J30" i="1" s="1"/>
  <c r="AX29" i="1"/>
  <c r="I29" i="1" s="1"/>
  <c r="AX28" i="1"/>
  <c r="J28" i="1" s="1"/>
  <c r="AX27" i="1"/>
  <c r="I27" i="1" s="1"/>
  <c r="AX26" i="1"/>
  <c r="J26" i="1" s="1"/>
  <c r="AX25" i="1"/>
  <c r="I25" i="1" s="1"/>
  <c r="J25" i="1"/>
  <c r="AX24" i="1"/>
  <c r="J24" i="1" s="1"/>
  <c r="AX23" i="1"/>
  <c r="I23" i="1" s="1"/>
  <c r="AX22" i="1"/>
  <c r="J22" i="1" s="1"/>
  <c r="AX21" i="1"/>
  <c r="I21" i="1" s="1"/>
  <c r="AX20" i="1"/>
  <c r="J20" i="1" s="1"/>
  <c r="AX19" i="1"/>
  <c r="I19" i="1" s="1"/>
  <c r="AX18" i="1"/>
  <c r="J18" i="1" s="1"/>
  <c r="AX17" i="1"/>
  <c r="I17" i="1" s="1"/>
  <c r="AX16" i="1"/>
  <c r="J16" i="1" s="1"/>
  <c r="AX15" i="1"/>
  <c r="I15" i="1" s="1"/>
  <c r="AX14" i="1"/>
  <c r="J14" i="1" s="1"/>
  <c r="AX13" i="1"/>
  <c r="I13" i="1" s="1"/>
  <c r="AX12" i="1"/>
  <c r="J12" i="1" s="1"/>
  <c r="O12" i="1"/>
  <c r="AX11" i="1"/>
  <c r="J11" i="1" s="1"/>
  <c r="AX10" i="1"/>
  <c r="J10" i="1" s="1"/>
  <c r="AX9" i="1"/>
  <c r="J9" i="1" s="1"/>
  <c r="AX8" i="1"/>
  <c r="I8" i="1" s="1"/>
  <c r="AX7" i="1"/>
  <c r="I7" i="1" s="1"/>
  <c r="AX6" i="1"/>
  <c r="J6" i="1" s="1"/>
  <c r="AX5" i="1"/>
  <c r="J5" i="1" s="1"/>
  <c r="B1" i="15"/>
  <c r="J23" i="1" l="1"/>
  <c r="J33" i="1"/>
  <c r="J7" i="1"/>
  <c r="J17" i="1"/>
  <c r="AY5" i="13"/>
  <c r="AW5" i="13"/>
  <c r="B7" i="13"/>
  <c r="L6" i="13"/>
  <c r="C6" i="13"/>
  <c r="L6" i="12"/>
  <c r="B7" i="12"/>
  <c r="C6" i="12"/>
  <c r="AY5" i="10"/>
  <c r="AW5" i="10"/>
  <c r="AW5" i="9"/>
  <c r="AY5" i="9"/>
  <c r="AY5" i="12"/>
  <c r="AW5" i="12"/>
  <c r="C6" i="11"/>
  <c r="B7" i="11"/>
  <c r="C6" i="9"/>
  <c r="B7" i="9"/>
  <c r="C6" i="10"/>
  <c r="B7" i="10"/>
  <c r="AW5" i="11"/>
  <c r="AY5" i="11"/>
  <c r="AY5" i="8"/>
  <c r="AW5" i="8"/>
  <c r="B7" i="8"/>
  <c r="C6" i="8"/>
  <c r="AY5" i="7"/>
  <c r="AW5" i="7"/>
  <c r="B7" i="7"/>
  <c r="C6" i="7"/>
  <c r="AY5" i="6"/>
  <c r="AW5" i="6"/>
  <c r="B7" i="6"/>
  <c r="C6" i="6"/>
  <c r="AY5" i="5"/>
  <c r="AW5" i="5"/>
  <c r="B7" i="5"/>
  <c r="C6" i="5"/>
  <c r="AY5" i="4"/>
  <c r="AW5" i="4"/>
  <c r="B7" i="4"/>
  <c r="C6" i="4"/>
  <c r="AY5" i="3"/>
  <c r="AW5" i="3"/>
  <c r="B7" i="3"/>
  <c r="C6" i="3"/>
  <c r="I5" i="1"/>
  <c r="A33" i="15"/>
  <c r="A27" i="15"/>
  <c r="A3" i="15"/>
  <c r="A12" i="15"/>
  <c r="A18" i="15"/>
  <c r="B18" i="15" s="1"/>
  <c r="A30" i="15"/>
  <c r="A21" i="15"/>
  <c r="A32" i="15"/>
  <c r="B32" i="15" s="1"/>
  <c r="A24" i="15"/>
  <c r="A19" i="15"/>
  <c r="A31" i="15"/>
  <c r="B31" i="15" s="1"/>
  <c r="A26" i="15"/>
  <c r="A4" i="15"/>
  <c r="B4" i="15" s="1"/>
  <c r="A20" i="15"/>
  <c r="A23" i="15"/>
  <c r="A25" i="15"/>
  <c r="A2" i="15"/>
  <c r="B2" i="15" s="1"/>
  <c r="A29" i="15"/>
  <c r="A17" i="15"/>
  <c r="B17" i="15" s="1"/>
  <c r="A10" i="15"/>
  <c r="B10" i="15" s="1"/>
  <c r="A22" i="15"/>
  <c r="B22" i="15" s="1"/>
  <c r="A28" i="15"/>
  <c r="A8" i="15"/>
  <c r="J15" i="1"/>
  <c r="J31" i="1"/>
  <c r="I6" i="1"/>
  <c r="J13" i="1"/>
  <c r="J21" i="1"/>
  <c r="J29" i="1"/>
  <c r="I12" i="1"/>
  <c r="J19" i="1"/>
  <c r="J27" i="1"/>
  <c r="J35" i="1"/>
  <c r="B6" i="14"/>
  <c r="B5" i="14"/>
  <c r="B4" i="14"/>
  <c r="R8" i="1"/>
  <c r="R5" i="1"/>
  <c r="I10" i="1"/>
  <c r="B5" i="1"/>
  <c r="I14" i="1"/>
  <c r="I16" i="1"/>
  <c r="I18" i="1"/>
  <c r="I20" i="1"/>
  <c r="I22" i="1"/>
  <c r="I24" i="1"/>
  <c r="I26" i="1"/>
  <c r="I28" i="1"/>
  <c r="I30" i="1"/>
  <c r="I32" i="1"/>
  <c r="I34" i="1"/>
  <c r="R9" i="1"/>
  <c r="J8" i="1"/>
  <c r="I9" i="1"/>
  <c r="I11" i="1"/>
  <c r="C7" i="13" l="1"/>
  <c r="B8" i="13"/>
  <c r="L7" i="13"/>
  <c r="AY6" i="13"/>
  <c r="AW6" i="13"/>
  <c r="AW6" i="10"/>
  <c r="AY6" i="10"/>
  <c r="C7" i="11"/>
  <c r="B8" i="11"/>
  <c r="C7" i="10"/>
  <c r="B8" i="10"/>
  <c r="AW6" i="9"/>
  <c r="AY6" i="9"/>
  <c r="AY6" i="12"/>
  <c r="AW6" i="12"/>
  <c r="C7" i="12"/>
  <c r="B8" i="12"/>
  <c r="L7" i="12"/>
  <c r="AY6" i="11"/>
  <c r="AW6" i="11"/>
  <c r="C7" i="9"/>
  <c r="B8" i="9"/>
  <c r="C7" i="8"/>
  <c r="B8" i="8"/>
  <c r="AY6" i="8"/>
  <c r="AW6" i="8"/>
  <c r="C7" i="7"/>
  <c r="B8" i="7"/>
  <c r="AW6" i="7"/>
  <c r="AY6" i="7"/>
  <c r="AY6" i="6"/>
  <c r="AW6" i="6"/>
  <c r="C7" i="6"/>
  <c r="B8" i="6"/>
  <c r="C7" i="5"/>
  <c r="B8" i="5"/>
  <c r="AY6" i="5"/>
  <c r="AW6" i="5"/>
  <c r="AY6" i="4"/>
  <c r="AW6" i="4"/>
  <c r="C7" i="4"/>
  <c r="B8" i="4"/>
  <c r="C7" i="3"/>
  <c r="B8" i="3"/>
  <c r="AY6" i="3"/>
  <c r="AW6" i="3"/>
  <c r="I6" i="3" s="1"/>
  <c r="J6" i="3" s="1"/>
  <c r="AV5" i="1"/>
  <c r="B8" i="15"/>
  <c r="A13" i="15"/>
  <c r="A11" i="15"/>
  <c r="B11" i="15" s="1"/>
  <c r="A9" i="15"/>
  <c r="B9" i="15" s="1"/>
  <c r="A16" i="15"/>
  <c r="A14" i="15"/>
  <c r="B14" i="15" s="1"/>
  <c r="A15" i="15"/>
  <c r="B15" i="15" s="1"/>
  <c r="A6" i="15"/>
  <c r="B6" i="15" s="1"/>
  <c r="A7" i="15"/>
  <c r="A5" i="15"/>
  <c r="B5" i="15" s="1"/>
  <c r="S7" i="1"/>
  <c r="B2" i="14" s="1"/>
  <c r="C5" i="1"/>
  <c r="B6" i="1"/>
  <c r="S7" i="3" l="1"/>
  <c r="AV7" i="13"/>
  <c r="AV5" i="13"/>
  <c r="K5" i="13" s="1"/>
  <c r="AV6" i="9"/>
  <c r="K6" i="9" s="1"/>
  <c r="L6" i="9" s="1"/>
  <c r="AV5" i="12"/>
  <c r="K5" i="12" s="1"/>
  <c r="AV8" i="13"/>
  <c r="C8" i="13"/>
  <c r="B9" i="13"/>
  <c r="AW7" i="13"/>
  <c r="AY7" i="13"/>
  <c r="AV7" i="10"/>
  <c r="AV6" i="13"/>
  <c r="K6" i="13" s="1"/>
  <c r="AV5" i="9"/>
  <c r="K5" i="9" s="1"/>
  <c r="L5" i="9" s="1"/>
  <c r="AV6" i="11"/>
  <c r="K6" i="11" s="1"/>
  <c r="L6" i="11" s="1"/>
  <c r="AV8" i="12"/>
  <c r="B9" i="12"/>
  <c r="L8" i="12"/>
  <c r="C8" i="12"/>
  <c r="AV8" i="11"/>
  <c r="B9" i="11"/>
  <c r="C8" i="11"/>
  <c r="B9" i="9"/>
  <c r="AV8" i="9"/>
  <c r="C8" i="9"/>
  <c r="AV5" i="11"/>
  <c r="K5" i="11" s="1"/>
  <c r="L5" i="11" s="1"/>
  <c r="AY7" i="12"/>
  <c r="AW7" i="12"/>
  <c r="AW7" i="11"/>
  <c r="AY7" i="11"/>
  <c r="AV5" i="10"/>
  <c r="K5" i="10" s="1"/>
  <c r="L5" i="10" s="1"/>
  <c r="AW7" i="10"/>
  <c r="AY7" i="10"/>
  <c r="AV6" i="10"/>
  <c r="K6" i="10" s="1"/>
  <c r="L6" i="10" s="1"/>
  <c r="AV6" i="12"/>
  <c r="K6" i="12" s="1"/>
  <c r="AY7" i="9"/>
  <c r="AW7" i="9"/>
  <c r="AV7" i="12"/>
  <c r="AV8" i="10"/>
  <c r="C8" i="10"/>
  <c r="B9" i="10"/>
  <c r="AV7" i="11"/>
  <c r="K7" i="11" s="1"/>
  <c r="L7" i="11" s="1"/>
  <c r="AV7" i="9"/>
  <c r="AV7" i="7"/>
  <c r="AV6" i="8"/>
  <c r="K6" i="8" s="1"/>
  <c r="L6" i="8" s="1"/>
  <c r="AV5" i="8"/>
  <c r="K5" i="8" s="1"/>
  <c r="L5" i="8" s="1"/>
  <c r="AV5" i="7"/>
  <c r="K5" i="7" s="1"/>
  <c r="L5" i="7" s="1"/>
  <c r="AV8" i="8"/>
  <c r="B9" i="8"/>
  <c r="C8" i="8"/>
  <c r="AW7" i="8"/>
  <c r="AY7" i="8"/>
  <c r="AV7" i="8"/>
  <c r="AV8" i="7"/>
  <c r="C8" i="7"/>
  <c r="B9" i="7"/>
  <c r="AW7" i="7"/>
  <c r="AY7" i="7"/>
  <c r="AV5" i="5"/>
  <c r="K5" i="5" s="1"/>
  <c r="L5" i="5" s="1"/>
  <c r="AV6" i="7"/>
  <c r="K6" i="7" s="1"/>
  <c r="L6" i="7" s="1"/>
  <c r="AY7" i="6"/>
  <c r="AW7" i="6"/>
  <c r="AV7" i="6"/>
  <c r="AV5" i="6"/>
  <c r="K5" i="6" s="1"/>
  <c r="L5" i="6" s="1"/>
  <c r="AV6" i="6"/>
  <c r="K6" i="6" s="1"/>
  <c r="L6" i="6" s="1"/>
  <c r="AV8" i="6"/>
  <c r="C8" i="6"/>
  <c r="B9" i="6"/>
  <c r="AV8" i="5"/>
  <c r="C8" i="5"/>
  <c r="B9" i="5"/>
  <c r="AV7" i="3"/>
  <c r="AV6" i="5"/>
  <c r="K6" i="5" s="1"/>
  <c r="L6" i="5" s="1"/>
  <c r="AV7" i="5"/>
  <c r="AW7" i="5"/>
  <c r="AY7" i="5"/>
  <c r="AV8" i="4"/>
  <c r="B9" i="4"/>
  <c r="C8" i="4"/>
  <c r="AY7" i="4"/>
  <c r="AW7" i="4"/>
  <c r="AV6" i="4"/>
  <c r="K6" i="4" s="1"/>
  <c r="L6" i="4" s="1"/>
  <c r="AV7" i="4"/>
  <c r="AV5" i="4"/>
  <c r="K5" i="4" s="1"/>
  <c r="L5" i="4" s="1"/>
  <c r="AV8" i="3"/>
  <c r="C8" i="3"/>
  <c r="B9" i="3"/>
  <c r="AV6" i="3"/>
  <c r="K6" i="3" s="1"/>
  <c r="L6" i="3" s="1"/>
  <c r="AY7" i="3"/>
  <c r="AW7" i="3"/>
  <c r="AV5" i="3"/>
  <c r="K5" i="3" s="1"/>
  <c r="L5" i="3" s="1"/>
  <c r="AV6" i="1"/>
  <c r="B7" i="1"/>
  <c r="AV7" i="1" s="1"/>
  <c r="C6" i="1"/>
  <c r="AY5" i="1"/>
  <c r="K5" i="1" s="1"/>
  <c r="AW5" i="1"/>
  <c r="A2" i="14"/>
  <c r="K7" i="13" l="1"/>
  <c r="K7" i="9"/>
  <c r="L7" i="9" s="1"/>
  <c r="K7" i="8"/>
  <c r="L7" i="8" s="1"/>
  <c r="K7" i="10"/>
  <c r="L7" i="10" s="1"/>
  <c r="K7" i="12"/>
  <c r="AV9" i="13"/>
  <c r="C9" i="13"/>
  <c r="B10" i="13"/>
  <c r="L9" i="13"/>
  <c r="AY8" i="13"/>
  <c r="K8" i="13" s="1"/>
  <c r="AW8" i="13"/>
  <c r="I8" i="13" s="1"/>
  <c r="J8" i="13" s="1"/>
  <c r="B10" i="9"/>
  <c r="C9" i="9"/>
  <c r="AV9" i="9"/>
  <c r="AW8" i="12"/>
  <c r="AY8" i="12"/>
  <c r="K8" i="12" s="1"/>
  <c r="AW8" i="11"/>
  <c r="AY8" i="11"/>
  <c r="K8" i="11" s="1"/>
  <c r="L8" i="11" s="1"/>
  <c r="AV9" i="12"/>
  <c r="C9" i="12"/>
  <c r="L9" i="12"/>
  <c r="B10" i="12"/>
  <c r="AV9" i="10"/>
  <c r="C9" i="10"/>
  <c r="B10" i="10"/>
  <c r="AW8" i="10"/>
  <c r="AY8" i="10"/>
  <c r="K8" i="10" s="1"/>
  <c r="L8" i="10" s="1"/>
  <c r="K7" i="7"/>
  <c r="L7" i="7" s="1"/>
  <c r="K7" i="3"/>
  <c r="L7" i="3" s="1"/>
  <c r="AY8" i="9"/>
  <c r="K8" i="9" s="1"/>
  <c r="L8" i="9" s="1"/>
  <c r="AW8" i="9"/>
  <c r="AV9" i="11"/>
  <c r="B10" i="11"/>
  <c r="C9" i="11"/>
  <c r="AW8" i="8"/>
  <c r="AY8" i="8"/>
  <c r="K8" i="8" s="1"/>
  <c r="L8" i="8" s="1"/>
  <c r="AV9" i="8"/>
  <c r="C9" i="8"/>
  <c r="B10" i="8"/>
  <c r="AV9" i="7"/>
  <c r="C9" i="7"/>
  <c r="B10" i="7"/>
  <c r="K7" i="6"/>
  <c r="L7" i="6" s="1"/>
  <c r="AW8" i="7"/>
  <c r="AY8" i="7"/>
  <c r="K8" i="7" s="1"/>
  <c r="L8" i="7" s="1"/>
  <c r="AV9" i="6"/>
  <c r="C9" i="6"/>
  <c r="B10" i="6"/>
  <c r="AY8" i="6"/>
  <c r="K8" i="6" s="1"/>
  <c r="L8" i="6" s="1"/>
  <c r="AW8" i="6"/>
  <c r="AV9" i="5"/>
  <c r="C9" i="5"/>
  <c r="B10" i="5"/>
  <c r="AY8" i="5"/>
  <c r="K8" i="5" s="1"/>
  <c r="L8" i="5" s="1"/>
  <c r="AW8" i="5"/>
  <c r="K7" i="5"/>
  <c r="L7" i="5" s="1"/>
  <c r="K7" i="4"/>
  <c r="L7" i="4" s="1"/>
  <c r="AV9" i="4"/>
  <c r="B10" i="4"/>
  <c r="C9" i="4"/>
  <c r="AY8" i="4"/>
  <c r="K8" i="4" s="1"/>
  <c r="L8" i="4" s="1"/>
  <c r="AW8" i="4"/>
  <c r="AV9" i="3"/>
  <c r="C9" i="3"/>
  <c r="B10" i="3"/>
  <c r="AY8" i="3"/>
  <c r="K8" i="3" s="1"/>
  <c r="L8" i="3" s="1"/>
  <c r="AW8" i="3"/>
  <c r="A3" i="14"/>
  <c r="A4" i="14" s="1"/>
  <c r="A5" i="14" s="1"/>
  <c r="A6" i="14" s="1"/>
  <c r="A7" i="14" s="1"/>
  <c r="A8" i="14" s="1"/>
  <c r="A9" i="14" s="1"/>
  <c r="A10" i="14" s="1"/>
  <c r="A11" i="14" s="1"/>
  <c r="A12" i="14" s="1"/>
  <c r="A13" i="14" s="1"/>
  <c r="L5" i="1"/>
  <c r="AY6" i="1"/>
  <c r="AW6" i="1"/>
  <c r="C7" i="1"/>
  <c r="B8" i="1"/>
  <c r="AV8" i="1" s="1"/>
  <c r="S7" i="13" l="1"/>
  <c r="B13" i="14" s="1"/>
  <c r="L8" i="13"/>
  <c r="AY9" i="13"/>
  <c r="K9" i="13" s="1"/>
  <c r="AW9" i="13"/>
  <c r="C10" i="13"/>
  <c r="AV10" i="13"/>
  <c r="B11" i="13"/>
  <c r="L10" i="13"/>
  <c r="AW9" i="10"/>
  <c r="AY9" i="10"/>
  <c r="K9" i="10" s="1"/>
  <c r="L9" i="10" s="1"/>
  <c r="AY9" i="9"/>
  <c r="K9" i="9" s="1"/>
  <c r="L9" i="9" s="1"/>
  <c r="AW9" i="9"/>
  <c r="B11" i="9"/>
  <c r="AV10" i="9"/>
  <c r="C10" i="9"/>
  <c r="C10" i="10"/>
  <c r="B11" i="10"/>
  <c r="AV10" i="10"/>
  <c r="AW9" i="12"/>
  <c r="AY9" i="12"/>
  <c r="K9" i="12" s="1"/>
  <c r="AW9" i="11"/>
  <c r="AY9" i="11"/>
  <c r="K9" i="11" s="1"/>
  <c r="L9" i="11" s="1"/>
  <c r="C10" i="11"/>
  <c r="AV10" i="11"/>
  <c r="B11" i="11"/>
  <c r="B11" i="12"/>
  <c r="C10" i="12"/>
  <c r="L10" i="12"/>
  <c r="AV10" i="12"/>
  <c r="AW9" i="8"/>
  <c r="AY9" i="8"/>
  <c r="K9" i="8" s="1"/>
  <c r="L9" i="8" s="1"/>
  <c r="C10" i="8"/>
  <c r="AV10" i="8"/>
  <c r="B11" i="8"/>
  <c r="C10" i="7"/>
  <c r="B11" i="7"/>
  <c r="AV10" i="7"/>
  <c r="AY9" i="7"/>
  <c r="K9" i="7" s="1"/>
  <c r="L9" i="7" s="1"/>
  <c r="AW9" i="7"/>
  <c r="C10" i="6"/>
  <c r="AV10" i="6"/>
  <c r="B11" i="6"/>
  <c r="AY9" i="6"/>
  <c r="K9" i="6" s="1"/>
  <c r="L9" i="6" s="1"/>
  <c r="AW9" i="6"/>
  <c r="C10" i="5"/>
  <c r="AV10" i="5"/>
  <c r="B11" i="5"/>
  <c r="AY9" i="5"/>
  <c r="K9" i="5" s="1"/>
  <c r="L9" i="5" s="1"/>
  <c r="AW9" i="5"/>
  <c r="AY9" i="4"/>
  <c r="K9" i="4" s="1"/>
  <c r="L9" i="4" s="1"/>
  <c r="AW9" i="4"/>
  <c r="AV10" i="4"/>
  <c r="C10" i="4"/>
  <c r="B11" i="4"/>
  <c r="C10" i="3"/>
  <c r="AV10" i="3"/>
  <c r="B11" i="3"/>
  <c r="AY9" i="3"/>
  <c r="K9" i="3" s="1"/>
  <c r="L9" i="3" s="1"/>
  <c r="AW9" i="3"/>
  <c r="K6" i="1"/>
  <c r="L6" i="1" s="1"/>
  <c r="AW7" i="1"/>
  <c r="AY7" i="1"/>
  <c r="C8" i="1"/>
  <c r="B9" i="1"/>
  <c r="AV9" i="1" s="1"/>
  <c r="AW10" i="13" l="1"/>
  <c r="AY10" i="13"/>
  <c r="K10" i="13" s="1"/>
  <c r="B12" i="13"/>
  <c r="C11" i="13"/>
  <c r="AV11" i="13"/>
  <c r="L11" i="13"/>
  <c r="B12" i="10"/>
  <c r="C11" i="10"/>
  <c r="AV11" i="10"/>
  <c r="AY10" i="12"/>
  <c r="K10" i="12" s="1"/>
  <c r="AW10" i="12"/>
  <c r="B12" i="12"/>
  <c r="AV11" i="12"/>
  <c r="L11" i="12"/>
  <c r="C11" i="12"/>
  <c r="AY10" i="10"/>
  <c r="K10" i="10" s="1"/>
  <c r="L10" i="10" s="1"/>
  <c r="AW10" i="10"/>
  <c r="AY10" i="11"/>
  <c r="K10" i="11" s="1"/>
  <c r="L10" i="11" s="1"/>
  <c r="AW10" i="11"/>
  <c r="C11" i="9"/>
  <c r="AV11" i="9"/>
  <c r="B12" i="9"/>
  <c r="B12" i="11"/>
  <c r="AV11" i="11"/>
  <c r="C11" i="11"/>
  <c r="AY10" i="9"/>
  <c r="K10" i="9" s="1"/>
  <c r="L10" i="9" s="1"/>
  <c r="AW10" i="9"/>
  <c r="AW10" i="8"/>
  <c r="AY10" i="8"/>
  <c r="K10" i="8" s="1"/>
  <c r="L10" i="8" s="1"/>
  <c r="B12" i="8"/>
  <c r="C11" i="8"/>
  <c r="AV11" i="8"/>
  <c r="B12" i="7"/>
  <c r="AV11" i="7"/>
  <c r="C11" i="7"/>
  <c r="AW10" i="7"/>
  <c r="AY10" i="7"/>
  <c r="K10" i="7" s="1"/>
  <c r="L10" i="7" s="1"/>
  <c r="B12" i="6"/>
  <c r="C11" i="6"/>
  <c r="AV11" i="6"/>
  <c r="AW10" i="6"/>
  <c r="AY10" i="6"/>
  <c r="K10" i="6" s="1"/>
  <c r="L10" i="6" s="1"/>
  <c r="AW10" i="5"/>
  <c r="AY10" i="5"/>
  <c r="K10" i="5" s="1"/>
  <c r="L10" i="5" s="1"/>
  <c r="B12" i="5"/>
  <c r="C11" i="5"/>
  <c r="AV11" i="5"/>
  <c r="AW10" i="4"/>
  <c r="AY10" i="4"/>
  <c r="K10" i="4" s="1"/>
  <c r="L10" i="4" s="1"/>
  <c r="B12" i="4"/>
  <c r="AV11" i="4"/>
  <c r="C11" i="4"/>
  <c r="B12" i="3"/>
  <c r="C11" i="3"/>
  <c r="AV11" i="3"/>
  <c r="AW10" i="3"/>
  <c r="AY10" i="3"/>
  <c r="K10" i="3" s="1"/>
  <c r="L10" i="3" s="1"/>
  <c r="K7" i="1"/>
  <c r="L7" i="1" s="1"/>
  <c r="AW8" i="1"/>
  <c r="AY8" i="1"/>
  <c r="B10" i="1"/>
  <c r="AV10" i="1" s="1"/>
  <c r="C9" i="1"/>
  <c r="B13" i="13" l="1"/>
  <c r="L12" i="13"/>
  <c r="C12" i="13"/>
  <c r="AV12" i="13"/>
  <c r="AY11" i="13"/>
  <c r="K11" i="13" s="1"/>
  <c r="AW11" i="13"/>
  <c r="AV12" i="10"/>
  <c r="C12" i="10"/>
  <c r="B13" i="10"/>
  <c r="AW11" i="11"/>
  <c r="AY11" i="11"/>
  <c r="K11" i="11" s="1"/>
  <c r="L11" i="11" s="1"/>
  <c r="AV12" i="12"/>
  <c r="L12" i="12"/>
  <c r="B13" i="12"/>
  <c r="C12" i="12"/>
  <c r="AW11" i="9"/>
  <c r="AY11" i="9"/>
  <c r="K11" i="9" s="1"/>
  <c r="L11" i="9" s="1"/>
  <c r="AV12" i="11"/>
  <c r="C12" i="11"/>
  <c r="B13" i="11"/>
  <c r="AY11" i="12"/>
  <c r="K11" i="12" s="1"/>
  <c r="AW11" i="12"/>
  <c r="C12" i="9"/>
  <c r="AV12" i="9"/>
  <c r="B13" i="9"/>
  <c r="AY11" i="10"/>
  <c r="K11" i="10" s="1"/>
  <c r="L11" i="10" s="1"/>
  <c r="AW11" i="10"/>
  <c r="B13" i="8"/>
  <c r="C12" i="8"/>
  <c r="AV12" i="8"/>
  <c r="AY11" i="8"/>
  <c r="K11" i="8" s="1"/>
  <c r="L11" i="8" s="1"/>
  <c r="AW11" i="8"/>
  <c r="AY11" i="7"/>
  <c r="K11" i="7" s="1"/>
  <c r="L11" i="7" s="1"/>
  <c r="AW11" i="7"/>
  <c r="B13" i="7"/>
  <c r="C12" i="7"/>
  <c r="AV12" i="7"/>
  <c r="AY11" i="6"/>
  <c r="K11" i="6" s="1"/>
  <c r="L11" i="6" s="1"/>
  <c r="AW11" i="6"/>
  <c r="B13" i="6"/>
  <c r="C12" i="6"/>
  <c r="AV12" i="6"/>
  <c r="AY11" i="5"/>
  <c r="K11" i="5" s="1"/>
  <c r="L11" i="5" s="1"/>
  <c r="AW11" i="5"/>
  <c r="B13" i="5"/>
  <c r="C12" i="5"/>
  <c r="AV12" i="5"/>
  <c r="B13" i="4"/>
  <c r="AV12" i="4"/>
  <c r="C12" i="4"/>
  <c r="AY11" i="4"/>
  <c r="K11" i="4" s="1"/>
  <c r="L11" i="4" s="1"/>
  <c r="AW11" i="4"/>
  <c r="AY11" i="3"/>
  <c r="K11" i="3" s="1"/>
  <c r="L11" i="3" s="1"/>
  <c r="AW11" i="3"/>
  <c r="B13" i="3"/>
  <c r="C12" i="3"/>
  <c r="AV12" i="3"/>
  <c r="K8" i="1"/>
  <c r="L8" i="1" s="1"/>
  <c r="AY9" i="1"/>
  <c r="AW9" i="1"/>
  <c r="B11" i="1"/>
  <c r="AV11" i="1" s="1"/>
  <c r="C10" i="1"/>
  <c r="AY12" i="13" l="1"/>
  <c r="K12" i="13" s="1"/>
  <c r="AW12" i="13"/>
  <c r="C13" i="13"/>
  <c r="AV13" i="13"/>
  <c r="L13" i="13"/>
  <c r="B14" i="13"/>
  <c r="AW12" i="9"/>
  <c r="AY12" i="9"/>
  <c r="K12" i="9" s="1"/>
  <c r="L12" i="9" s="1"/>
  <c r="C13" i="11"/>
  <c r="AV13" i="11"/>
  <c r="B14" i="11"/>
  <c r="AW12" i="12"/>
  <c r="AY12" i="12"/>
  <c r="K12" i="12" s="1"/>
  <c r="AY12" i="11"/>
  <c r="K12" i="11" s="1"/>
  <c r="L12" i="11" s="1"/>
  <c r="AW12" i="11"/>
  <c r="C13" i="12"/>
  <c r="L13" i="12"/>
  <c r="AV13" i="12"/>
  <c r="B14" i="12"/>
  <c r="C13" i="10"/>
  <c r="AV13" i="10"/>
  <c r="B14" i="10"/>
  <c r="B14" i="9"/>
  <c r="AV13" i="9"/>
  <c r="C13" i="9"/>
  <c r="AY12" i="10"/>
  <c r="K12" i="10" s="1"/>
  <c r="L12" i="10" s="1"/>
  <c r="AW12" i="10"/>
  <c r="AY12" i="8"/>
  <c r="K12" i="8" s="1"/>
  <c r="L12" i="8" s="1"/>
  <c r="AW12" i="8"/>
  <c r="C13" i="8"/>
  <c r="AV13" i="8"/>
  <c r="B14" i="8"/>
  <c r="AW12" i="7"/>
  <c r="AY12" i="7"/>
  <c r="K12" i="7" s="1"/>
  <c r="L12" i="7" s="1"/>
  <c r="C13" i="7"/>
  <c r="AV13" i="7"/>
  <c r="B14" i="7"/>
  <c r="C13" i="6"/>
  <c r="AV13" i="6"/>
  <c r="B14" i="6"/>
  <c r="AY12" i="6"/>
  <c r="K12" i="6" s="1"/>
  <c r="L12" i="6" s="1"/>
  <c r="AW12" i="6"/>
  <c r="AY12" i="5"/>
  <c r="K12" i="5" s="1"/>
  <c r="L12" i="5" s="1"/>
  <c r="AW12" i="5"/>
  <c r="C13" i="5"/>
  <c r="AV13" i="5"/>
  <c r="B14" i="5"/>
  <c r="C13" i="4"/>
  <c r="AV13" i="4"/>
  <c r="B14" i="4"/>
  <c r="AY12" i="4"/>
  <c r="K12" i="4" s="1"/>
  <c r="L12" i="4" s="1"/>
  <c r="AW12" i="4"/>
  <c r="AY12" i="3"/>
  <c r="K12" i="3" s="1"/>
  <c r="L12" i="3" s="1"/>
  <c r="AW12" i="3"/>
  <c r="C13" i="3"/>
  <c r="AV13" i="3"/>
  <c r="B14" i="3"/>
  <c r="K9" i="1"/>
  <c r="L9" i="1" s="1"/>
  <c r="B3" i="14"/>
  <c r="B12" i="1"/>
  <c r="AV12" i="1" s="1"/>
  <c r="C11" i="1"/>
  <c r="AW10" i="1"/>
  <c r="AY10" i="1"/>
  <c r="AW13" i="13" l="1"/>
  <c r="AY13" i="13"/>
  <c r="K13" i="13" s="1"/>
  <c r="C14" i="13"/>
  <c r="AV14" i="13"/>
  <c r="L14" i="13"/>
  <c r="B15" i="13"/>
  <c r="AY13" i="9"/>
  <c r="K13" i="9" s="1"/>
  <c r="L13" i="9" s="1"/>
  <c r="AW13" i="9"/>
  <c r="B15" i="10"/>
  <c r="C14" i="10"/>
  <c r="AV14" i="10"/>
  <c r="AW13" i="12"/>
  <c r="AY13" i="12"/>
  <c r="K13" i="12" s="1"/>
  <c r="AW13" i="10"/>
  <c r="AY13" i="10"/>
  <c r="K13" i="10" s="1"/>
  <c r="L13" i="10" s="1"/>
  <c r="AW13" i="11"/>
  <c r="AY13" i="11"/>
  <c r="K13" i="11" s="1"/>
  <c r="L13" i="11" s="1"/>
  <c r="AV14" i="9"/>
  <c r="B15" i="9"/>
  <c r="C14" i="9"/>
  <c r="B15" i="12"/>
  <c r="C14" i="12"/>
  <c r="L14" i="12"/>
  <c r="AV14" i="12"/>
  <c r="B15" i="11"/>
  <c r="AV14" i="11"/>
  <c r="C14" i="11"/>
  <c r="AW13" i="8"/>
  <c r="AY13" i="8"/>
  <c r="K13" i="8" s="1"/>
  <c r="L13" i="8" s="1"/>
  <c r="C14" i="8"/>
  <c r="B15" i="8"/>
  <c r="AV14" i="8"/>
  <c r="B15" i="7"/>
  <c r="AV14" i="7"/>
  <c r="C14" i="7"/>
  <c r="AW13" i="7"/>
  <c r="AY13" i="7"/>
  <c r="K13" i="7" s="1"/>
  <c r="L13" i="7" s="1"/>
  <c r="AV14" i="6"/>
  <c r="C14" i="6"/>
  <c r="B15" i="6"/>
  <c r="AW13" i="6"/>
  <c r="AY13" i="6"/>
  <c r="K13" i="6" s="1"/>
  <c r="L13" i="6" s="1"/>
  <c r="AW13" i="5"/>
  <c r="AY13" i="5"/>
  <c r="K13" i="5" s="1"/>
  <c r="L13" i="5" s="1"/>
  <c r="C14" i="5"/>
  <c r="AV14" i="5"/>
  <c r="B15" i="5"/>
  <c r="AW13" i="4"/>
  <c r="AY13" i="4"/>
  <c r="K13" i="4" s="1"/>
  <c r="L13" i="4" s="1"/>
  <c r="C14" i="4"/>
  <c r="AV14" i="4"/>
  <c r="B15" i="4"/>
  <c r="C14" i="3"/>
  <c r="B15" i="3"/>
  <c r="AV14" i="3"/>
  <c r="AW13" i="3"/>
  <c r="AY13" i="3"/>
  <c r="K13" i="3" s="1"/>
  <c r="L13" i="3" s="1"/>
  <c r="K10" i="1"/>
  <c r="L10" i="1" s="1"/>
  <c r="AY11" i="1"/>
  <c r="AW11" i="1"/>
  <c r="B13" i="1"/>
  <c r="AV13" i="1" s="1"/>
  <c r="C12" i="1"/>
  <c r="AY14" i="13" l="1"/>
  <c r="K14" i="13" s="1"/>
  <c r="AW14" i="13"/>
  <c r="L15" i="13"/>
  <c r="B16" i="13"/>
  <c r="AV15" i="13"/>
  <c r="C15" i="13"/>
  <c r="AW14" i="9"/>
  <c r="AY14" i="9"/>
  <c r="K14" i="9" s="1"/>
  <c r="L14" i="9" s="1"/>
  <c r="AV15" i="10"/>
  <c r="B16" i="10"/>
  <c r="C15" i="10"/>
  <c r="AY14" i="11"/>
  <c r="K14" i="11" s="1"/>
  <c r="L14" i="11" s="1"/>
  <c r="AW14" i="11"/>
  <c r="AY14" i="12"/>
  <c r="K14" i="12" s="1"/>
  <c r="AW14" i="12"/>
  <c r="AV15" i="11"/>
  <c r="B16" i="11"/>
  <c r="C15" i="11"/>
  <c r="C15" i="9"/>
  <c r="AV15" i="9"/>
  <c r="B16" i="9"/>
  <c r="AY14" i="10"/>
  <c r="K14" i="10" s="1"/>
  <c r="L14" i="10" s="1"/>
  <c r="AW14" i="10"/>
  <c r="L15" i="12"/>
  <c r="AV15" i="12"/>
  <c r="B16" i="12"/>
  <c r="C15" i="12"/>
  <c r="AY14" i="8"/>
  <c r="K14" i="8" s="1"/>
  <c r="L14" i="8" s="1"/>
  <c r="AW14" i="8"/>
  <c r="B16" i="8"/>
  <c r="C15" i="8"/>
  <c r="AV15" i="8"/>
  <c r="AY14" i="7"/>
  <c r="K14" i="7" s="1"/>
  <c r="L14" i="7" s="1"/>
  <c r="AW14" i="7"/>
  <c r="B16" i="7"/>
  <c r="C15" i="7"/>
  <c r="AV15" i="7"/>
  <c r="B16" i="6"/>
  <c r="AV15" i="6"/>
  <c r="C15" i="6"/>
  <c r="AY14" i="6"/>
  <c r="K14" i="6" s="1"/>
  <c r="L14" i="6" s="1"/>
  <c r="AW14" i="6"/>
  <c r="AY14" i="5"/>
  <c r="K14" i="5" s="1"/>
  <c r="L14" i="5" s="1"/>
  <c r="AW14" i="5"/>
  <c r="B16" i="5"/>
  <c r="AV15" i="5"/>
  <c r="C15" i="5"/>
  <c r="AY14" i="4"/>
  <c r="K14" i="4" s="1"/>
  <c r="L14" i="4" s="1"/>
  <c r="AW14" i="4"/>
  <c r="B16" i="4"/>
  <c r="AV15" i="4"/>
  <c r="C15" i="4"/>
  <c r="B16" i="3"/>
  <c r="AV15" i="3"/>
  <c r="C15" i="3"/>
  <c r="AY14" i="3"/>
  <c r="K14" i="3" s="1"/>
  <c r="L14" i="3" s="1"/>
  <c r="AW14" i="3"/>
  <c r="K11" i="1"/>
  <c r="L11" i="1" s="1"/>
  <c r="AY12" i="1"/>
  <c r="AW12" i="1"/>
  <c r="C13" i="1"/>
  <c r="B14" i="1"/>
  <c r="AV14" i="1" s="1"/>
  <c r="C16" i="13" l="1"/>
  <c r="AV16" i="13"/>
  <c r="L16" i="13"/>
  <c r="B17" i="13"/>
  <c r="AY15" i="13"/>
  <c r="K15" i="13" s="1"/>
  <c r="AW15" i="13"/>
  <c r="C16" i="12"/>
  <c r="B17" i="12"/>
  <c r="L16" i="12"/>
  <c r="AV16" i="12"/>
  <c r="B17" i="11"/>
  <c r="AV16" i="11"/>
  <c r="C16" i="11"/>
  <c r="AW15" i="12"/>
  <c r="AY15" i="12"/>
  <c r="K15" i="12" s="1"/>
  <c r="AW15" i="11"/>
  <c r="AY15" i="11"/>
  <c r="K15" i="11" s="1"/>
  <c r="L15" i="11" s="1"/>
  <c r="B17" i="9"/>
  <c r="C16" i="9"/>
  <c r="AV16" i="9"/>
  <c r="AY15" i="10"/>
  <c r="K15" i="10" s="1"/>
  <c r="L15" i="10" s="1"/>
  <c r="AW15" i="10"/>
  <c r="AW15" i="9"/>
  <c r="AY15" i="9"/>
  <c r="K15" i="9" s="1"/>
  <c r="L15" i="9" s="1"/>
  <c r="C16" i="10"/>
  <c r="AV16" i="10"/>
  <c r="B17" i="10"/>
  <c r="AY15" i="8"/>
  <c r="K15" i="8" s="1"/>
  <c r="L15" i="8" s="1"/>
  <c r="AW15" i="8"/>
  <c r="C16" i="8"/>
  <c r="B17" i="8"/>
  <c r="AV16" i="8"/>
  <c r="AY15" i="7"/>
  <c r="K15" i="7" s="1"/>
  <c r="L15" i="7" s="1"/>
  <c r="AW15" i="7"/>
  <c r="C16" i="7"/>
  <c r="AV16" i="7"/>
  <c r="B17" i="7"/>
  <c r="AY15" i="6"/>
  <c r="K15" i="6" s="1"/>
  <c r="L15" i="6" s="1"/>
  <c r="AW15" i="6"/>
  <c r="C16" i="6"/>
  <c r="AV16" i="6"/>
  <c r="B17" i="6"/>
  <c r="C16" i="5"/>
  <c r="AV16" i="5"/>
  <c r="B17" i="5"/>
  <c r="AY15" i="5"/>
  <c r="K15" i="5" s="1"/>
  <c r="L15" i="5" s="1"/>
  <c r="AW15" i="5"/>
  <c r="C16" i="4"/>
  <c r="AV16" i="4"/>
  <c r="B17" i="4"/>
  <c r="AY15" i="4"/>
  <c r="K15" i="4" s="1"/>
  <c r="L15" i="4" s="1"/>
  <c r="AW15" i="4"/>
  <c r="AY15" i="3"/>
  <c r="K15" i="3" s="1"/>
  <c r="L15" i="3" s="1"/>
  <c r="AW15" i="3"/>
  <c r="C16" i="3"/>
  <c r="AV16" i="3"/>
  <c r="B17" i="3"/>
  <c r="K12" i="1"/>
  <c r="L12" i="1" s="1"/>
  <c r="B15" i="1"/>
  <c r="AV15" i="1" s="1"/>
  <c r="C14" i="1"/>
  <c r="AY13" i="1"/>
  <c r="AW13" i="1"/>
  <c r="C17" i="13" l="1"/>
  <c r="B18" i="13"/>
  <c r="AV17" i="13"/>
  <c r="L17" i="13"/>
  <c r="AW16" i="13"/>
  <c r="AY16" i="13"/>
  <c r="K16" i="13" s="1"/>
  <c r="B18" i="10"/>
  <c r="AV17" i="10"/>
  <c r="C17" i="10"/>
  <c r="C17" i="11"/>
  <c r="AV17" i="11"/>
  <c r="B18" i="11"/>
  <c r="AV17" i="9"/>
  <c r="B18" i="9"/>
  <c r="C17" i="9"/>
  <c r="AY16" i="11"/>
  <c r="K16" i="11" s="1"/>
  <c r="L16" i="11" s="1"/>
  <c r="AW16" i="11"/>
  <c r="C17" i="12"/>
  <c r="L17" i="12"/>
  <c r="B18" i="12"/>
  <c r="AV17" i="12"/>
  <c r="AY16" i="9"/>
  <c r="K16" i="9" s="1"/>
  <c r="L16" i="9" s="1"/>
  <c r="AW16" i="9"/>
  <c r="AW16" i="10"/>
  <c r="AY16" i="10"/>
  <c r="K16" i="10" s="1"/>
  <c r="L16" i="10" s="1"/>
  <c r="AW16" i="12"/>
  <c r="AY16" i="12"/>
  <c r="K16" i="12" s="1"/>
  <c r="C17" i="8"/>
  <c r="AV17" i="8"/>
  <c r="B18" i="8"/>
  <c r="AW16" i="8"/>
  <c r="AY16" i="8"/>
  <c r="K16" i="8" s="1"/>
  <c r="L16" i="8" s="1"/>
  <c r="C17" i="7"/>
  <c r="B18" i="7"/>
  <c r="AV17" i="7"/>
  <c r="AW16" i="7"/>
  <c r="AY16" i="7"/>
  <c r="K16" i="7" s="1"/>
  <c r="L16" i="7" s="1"/>
  <c r="AW16" i="6"/>
  <c r="AY16" i="6"/>
  <c r="K16" i="6" s="1"/>
  <c r="L16" i="6" s="1"/>
  <c r="AV17" i="6"/>
  <c r="C17" i="6"/>
  <c r="B18" i="6"/>
  <c r="AW16" i="5"/>
  <c r="AY16" i="5"/>
  <c r="K16" i="5" s="1"/>
  <c r="L16" i="5" s="1"/>
  <c r="C17" i="5"/>
  <c r="AV17" i="5"/>
  <c r="B18" i="5"/>
  <c r="C17" i="4"/>
  <c r="AV17" i="4"/>
  <c r="B18" i="4"/>
  <c r="AW16" i="4"/>
  <c r="AY16" i="4"/>
  <c r="K16" i="4" s="1"/>
  <c r="L16" i="4" s="1"/>
  <c r="AW16" i="3"/>
  <c r="AY16" i="3"/>
  <c r="K16" i="3" s="1"/>
  <c r="L16" i="3" s="1"/>
  <c r="C17" i="3"/>
  <c r="B18" i="3"/>
  <c r="AV17" i="3"/>
  <c r="K13" i="1"/>
  <c r="L13" i="1" s="1"/>
  <c r="AY14" i="1"/>
  <c r="K14" i="1" s="1"/>
  <c r="L14" i="1" s="1"/>
  <c r="AW14" i="1"/>
  <c r="C15" i="1"/>
  <c r="B16" i="1"/>
  <c r="AV16" i="1" s="1"/>
  <c r="L18" i="13" l="1"/>
  <c r="B19" i="13"/>
  <c r="AV18" i="13"/>
  <c r="C18" i="13"/>
  <c r="AY17" i="13"/>
  <c r="K17" i="13" s="1"/>
  <c r="AW17" i="13"/>
  <c r="AY17" i="10"/>
  <c r="K17" i="10" s="1"/>
  <c r="L17" i="10" s="1"/>
  <c r="AW17" i="10"/>
  <c r="C18" i="11"/>
  <c r="AV18" i="11"/>
  <c r="B19" i="11"/>
  <c r="AV18" i="10"/>
  <c r="B19" i="10"/>
  <c r="C18" i="10"/>
  <c r="AW17" i="9"/>
  <c r="AY17" i="9"/>
  <c r="K17" i="9" s="1"/>
  <c r="L17" i="9" s="1"/>
  <c r="L18" i="12"/>
  <c r="AV18" i="12"/>
  <c r="B19" i="12"/>
  <c r="C18" i="12"/>
  <c r="C18" i="9"/>
  <c r="AV18" i="9"/>
  <c r="B19" i="9"/>
  <c r="AW17" i="11"/>
  <c r="AY17" i="11"/>
  <c r="K17" i="11" s="1"/>
  <c r="L17" i="11" s="1"/>
  <c r="AY17" i="12"/>
  <c r="K17" i="12" s="1"/>
  <c r="AW17" i="12"/>
  <c r="B19" i="8"/>
  <c r="C18" i="8"/>
  <c r="AV18" i="8"/>
  <c r="AY17" i="8"/>
  <c r="K17" i="8" s="1"/>
  <c r="L17" i="8" s="1"/>
  <c r="AW17" i="8"/>
  <c r="B19" i="7"/>
  <c r="C18" i="7"/>
  <c r="AV18" i="7"/>
  <c r="AY17" i="7"/>
  <c r="K17" i="7" s="1"/>
  <c r="L17" i="7" s="1"/>
  <c r="AW17" i="7"/>
  <c r="AY17" i="6"/>
  <c r="K17" i="6" s="1"/>
  <c r="L17" i="6" s="1"/>
  <c r="AW17" i="6"/>
  <c r="B19" i="6"/>
  <c r="C18" i="6"/>
  <c r="AV18" i="6"/>
  <c r="AY17" i="5"/>
  <c r="K17" i="5" s="1"/>
  <c r="L17" i="5" s="1"/>
  <c r="AW17" i="5"/>
  <c r="B19" i="5"/>
  <c r="AV18" i="5"/>
  <c r="C18" i="5"/>
  <c r="B19" i="4"/>
  <c r="AV18" i="4"/>
  <c r="C18" i="4"/>
  <c r="AY17" i="4"/>
  <c r="K17" i="4" s="1"/>
  <c r="L17" i="4" s="1"/>
  <c r="AW17" i="4"/>
  <c r="AY17" i="3"/>
  <c r="K17" i="3" s="1"/>
  <c r="L17" i="3" s="1"/>
  <c r="AW17" i="3"/>
  <c r="B19" i="3"/>
  <c r="C18" i="3"/>
  <c r="AV18" i="3"/>
  <c r="B17" i="1"/>
  <c r="AV17" i="1" s="1"/>
  <c r="C16" i="1"/>
  <c r="AY15" i="1"/>
  <c r="K15" i="1" s="1"/>
  <c r="L15" i="1" s="1"/>
  <c r="AW15" i="1"/>
  <c r="C19" i="13" l="1"/>
  <c r="AV19" i="13"/>
  <c r="L19" i="13"/>
  <c r="B20" i="13"/>
  <c r="AY18" i="13"/>
  <c r="K18" i="13" s="1"/>
  <c r="AW18" i="13"/>
  <c r="AY18" i="12"/>
  <c r="K18" i="12" s="1"/>
  <c r="AW18" i="12"/>
  <c r="B20" i="11"/>
  <c r="C19" i="11"/>
  <c r="AV19" i="11"/>
  <c r="B20" i="9"/>
  <c r="C19" i="9"/>
  <c r="AV19" i="9"/>
  <c r="C19" i="10"/>
  <c r="AV19" i="10"/>
  <c r="B20" i="10"/>
  <c r="AW18" i="11"/>
  <c r="AY18" i="11"/>
  <c r="K18" i="11" s="1"/>
  <c r="L18" i="11" s="1"/>
  <c r="C19" i="12"/>
  <c r="B20" i="12"/>
  <c r="L19" i="12"/>
  <c r="AV19" i="12"/>
  <c r="AW18" i="10"/>
  <c r="AY18" i="10"/>
  <c r="K18" i="10" s="1"/>
  <c r="L18" i="10" s="1"/>
  <c r="AW18" i="9"/>
  <c r="AY18" i="9"/>
  <c r="K18" i="9" s="1"/>
  <c r="L18" i="9" s="1"/>
  <c r="AY18" i="8"/>
  <c r="K18" i="8" s="1"/>
  <c r="L18" i="8" s="1"/>
  <c r="AW18" i="8"/>
  <c r="C19" i="8"/>
  <c r="B20" i="8"/>
  <c r="AV19" i="8"/>
  <c r="AY18" i="7"/>
  <c r="K18" i="7" s="1"/>
  <c r="L18" i="7" s="1"/>
  <c r="AW18" i="7"/>
  <c r="C19" i="7"/>
  <c r="AV19" i="7"/>
  <c r="B20" i="7"/>
  <c r="AY18" i="6"/>
  <c r="K18" i="6" s="1"/>
  <c r="L18" i="6" s="1"/>
  <c r="AW18" i="6"/>
  <c r="C19" i="6"/>
  <c r="AV19" i="6"/>
  <c r="B20" i="6"/>
  <c r="C19" i="5"/>
  <c r="AV19" i="5"/>
  <c r="B20" i="5"/>
  <c r="AY18" i="5"/>
  <c r="K18" i="5" s="1"/>
  <c r="L18" i="5" s="1"/>
  <c r="AW18" i="5"/>
  <c r="AY18" i="4"/>
  <c r="K18" i="4" s="1"/>
  <c r="L18" i="4" s="1"/>
  <c r="AW18" i="4"/>
  <c r="C19" i="4"/>
  <c r="AV19" i="4"/>
  <c r="B20" i="4"/>
  <c r="AY18" i="3"/>
  <c r="K18" i="3" s="1"/>
  <c r="L18" i="3" s="1"/>
  <c r="AW18" i="3"/>
  <c r="C19" i="3"/>
  <c r="AV19" i="3"/>
  <c r="B20" i="3"/>
  <c r="AY16" i="1"/>
  <c r="K16" i="1" s="1"/>
  <c r="L16" i="1" s="1"/>
  <c r="AW16" i="1"/>
  <c r="C17" i="1"/>
  <c r="B18" i="1"/>
  <c r="AV18" i="1" s="1"/>
  <c r="AW19" i="13" l="1"/>
  <c r="AY19" i="13"/>
  <c r="K19" i="13" s="1"/>
  <c r="C20" i="13"/>
  <c r="AV20" i="13"/>
  <c r="L20" i="13"/>
  <c r="B21" i="13"/>
  <c r="AW19" i="12"/>
  <c r="AY19" i="12"/>
  <c r="K19" i="12" s="1"/>
  <c r="AW19" i="10"/>
  <c r="AY19" i="10"/>
  <c r="K19" i="10" s="1"/>
  <c r="L19" i="10" s="1"/>
  <c r="AV20" i="9"/>
  <c r="B21" i="9"/>
  <c r="C20" i="9"/>
  <c r="AY19" i="11"/>
  <c r="K19" i="11" s="1"/>
  <c r="L19" i="11" s="1"/>
  <c r="AW19" i="11"/>
  <c r="B21" i="10"/>
  <c r="C20" i="10"/>
  <c r="AV20" i="10"/>
  <c r="AY19" i="9"/>
  <c r="K19" i="9" s="1"/>
  <c r="L19" i="9" s="1"/>
  <c r="AW19" i="9"/>
  <c r="AV20" i="11"/>
  <c r="B21" i="11"/>
  <c r="C20" i="11"/>
  <c r="AV20" i="12"/>
  <c r="L20" i="12"/>
  <c r="C20" i="12"/>
  <c r="B21" i="12"/>
  <c r="AW19" i="8"/>
  <c r="AY19" i="8"/>
  <c r="K19" i="8" s="1"/>
  <c r="L19" i="8" s="1"/>
  <c r="C20" i="8"/>
  <c r="AV20" i="8"/>
  <c r="B21" i="8"/>
  <c r="AW19" i="7"/>
  <c r="AY19" i="7"/>
  <c r="K19" i="7" s="1"/>
  <c r="L19" i="7" s="1"/>
  <c r="C20" i="7"/>
  <c r="B21" i="7"/>
  <c r="AV20" i="7"/>
  <c r="AW19" i="6"/>
  <c r="AY19" i="6"/>
  <c r="K19" i="6" s="1"/>
  <c r="L19" i="6" s="1"/>
  <c r="AV20" i="6"/>
  <c r="C20" i="6"/>
  <c r="B21" i="6"/>
  <c r="C20" i="5"/>
  <c r="B21" i="5"/>
  <c r="AV20" i="5"/>
  <c r="AW19" i="5"/>
  <c r="AY19" i="5"/>
  <c r="K19" i="5" s="1"/>
  <c r="L19" i="5" s="1"/>
  <c r="AW19" i="4"/>
  <c r="AY19" i="4"/>
  <c r="K19" i="4" s="1"/>
  <c r="L19" i="4" s="1"/>
  <c r="C20" i="4"/>
  <c r="B21" i="4"/>
  <c r="AV20" i="4"/>
  <c r="C20" i="3"/>
  <c r="B21" i="3"/>
  <c r="AV20" i="3"/>
  <c r="AW19" i="3"/>
  <c r="AY19" i="3"/>
  <c r="K19" i="3" s="1"/>
  <c r="L19" i="3" s="1"/>
  <c r="B19" i="1"/>
  <c r="AV19" i="1" s="1"/>
  <c r="C18" i="1"/>
  <c r="AY17" i="1"/>
  <c r="K17" i="1" s="1"/>
  <c r="L17" i="1" s="1"/>
  <c r="AW17" i="1"/>
  <c r="AY20" i="13" l="1"/>
  <c r="K20" i="13" s="1"/>
  <c r="AW20" i="13"/>
  <c r="L21" i="13"/>
  <c r="B22" i="13"/>
  <c r="AV21" i="13"/>
  <c r="C21" i="13"/>
  <c r="L21" i="12"/>
  <c r="B22" i="12"/>
  <c r="AV21" i="12"/>
  <c r="C21" i="12"/>
  <c r="AY20" i="10"/>
  <c r="K20" i="10" s="1"/>
  <c r="L20" i="10" s="1"/>
  <c r="AW20" i="10"/>
  <c r="AY20" i="9"/>
  <c r="K20" i="9" s="1"/>
  <c r="L20" i="9" s="1"/>
  <c r="AW20" i="9"/>
  <c r="AY20" i="12"/>
  <c r="K20" i="12" s="1"/>
  <c r="AW20" i="12"/>
  <c r="AV21" i="10"/>
  <c r="B22" i="10"/>
  <c r="C21" i="10"/>
  <c r="C21" i="9"/>
  <c r="AV21" i="9"/>
  <c r="B22" i="9"/>
  <c r="AW20" i="11"/>
  <c r="AY20" i="11"/>
  <c r="K20" i="11" s="1"/>
  <c r="L20" i="11" s="1"/>
  <c r="C21" i="11"/>
  <c r="B22" i="11"/>
  <c r="AV21" i="11"/>
  <c r="AY20" i="8"/>
  <c r="K20" i="8" s="1"/>
  <c r="L20" i="8" s="1"/>
  <c r="AW20" i="8"/>
  <c r="B22" i="8"/>
  <c r="AV21" i="8"/>
  <c r="C21" i="8"/>
  <c r="AY20" i="7"/>
  <c r="K20" i="7" s="1"/>
  <c r="L20" i="7" s="1"/>
  <c r="AW20" i="7"/>
  <c r="B22" i="7"/>
  <c r="C21" i="7"/>
  <c r="AV21" i="7"/>
  <c r="AY20" i="6"/>
  <c r="K20" i="6" s="1"/>
  <c r="L20" i="6" s="1"/>
  <c r="AW20" i="6"/>
  <c r="B22" i="6"/>
  <c r="C21" i="6"/>
  <c r="AV21" i="6"/>
  <c r="B22" i="5"/>
  <c r="AV21" i="5"/>
  <c r="C21" i="5"/>
  <c r="AY20" i="5"/>
  <c r="K20" i="5" s="1"/>
  <c r="L20" i="5" s="1"/>
  <c r="AW20" i="5"/>
  <c r="B22" i="4"/>
  <c r="AV21" i="4"/>
  <c r="C21" i="4"/>
  <c r="AY20" i="4"/>
  <c r="K20" i="4" s="1"/>
  <c r="L20" i="4" s="1"/>
  <c r="AW20" i="4"/>
  <c r="B22" i="3"/>
  <c r="AV21" i="3"/>
  <c r="C21" i="3"/>
  <c r="AY20" i="3"/>
  <c r="K20" i="3" s="1"/>
  <c r="L20" i="3" s="1"/>
  <c r="AW20" i="3"/>
  <c r="AY18" i="1"/>
  <c r="K18" i="1" s="1"/>
  <c r="L18" i="1" s="1"/>
  <c r="AW18" i="1"/>
  <c r="C19" i="1"/>
  <c r="B20" i="1"/>
  <c r="AV20" i="1" s="1"/>
  <c r="C22" i="13" l="1"/>
  <c r="AV22" i="13"/>
  <c r="L22" i="13"/>
  <c r="B23" i="13"/>
  <c r="AY21" i="13"/>
  <c r="K21" i="13" s="1"/>
  <c r="AW21" i="13"/>
  <c r="AW21" i="12"/>
  <c r="AY21" i="12"/>
  <c r="K21" i="12" s="1"/>
  <c r="C22" i="10"/>
  <c r="AV22" i="10"/>
  <c r="B23" i="10"/>
  <c r="C22" i="12"/>
  <c r="AV22" i="12"/>
  <c r="L22" i="12"/>
  <c r="B23" i="12"/>
  <c r="C22" i="11"/>
  <c r="B23" i="11"/>
  <c r="AV22" i="11"/>
  <c r="B23" i="9"/>
  <c r="C22" i="9"/>
  <c r="AV22" i="9"/>
  <c r="AW21" i="9"/>
  <c r="AY21" i="9"/>
  <c r="K21" i="9" s="1"/>
  <c r="L21" i="9" s="1"/>
  <c r="AY21" i="10"/>
  <c r="K21" i="10" s="1"/>
  <c r="L21" i="10" s="1"/>
  <c r="AW21" i="10"/>
  <c r="AW21" i="11"/>
  <c r="AY21" i="11"/>
  <c r="K21" i="11" s="1"/>
  <c r="L21" i="11" s="1"/>
  <c r="C22" i="8"/>
  <c r="AV22" i="8"/>
  <c r="B23" i="8"/>
  <c r="AY21" i="8"/>
  <c r="K21" i="8" s="1"/>
  <c r="L21" i="8" s="1"/>
  <c r="AW21" i="8"/>
  <c r="AY21" i="7"/>
  <c r="K21" i="7" s="1"/>
  <c r="L21" i="7" s="1"/>
  <c r="AW21" i="7"/>
  <c r="C22" i="7"/>
  <c r="AV22" i="7"/>
  <c r="B23" i="7"/>
  <c r="C22" i="6"/>
  <c r="AV22" i="6"/>
  <c r="B23" i="6"/>
  <c r="AY21" i="6"/>
  <c r="K21" i="6" s="1"/>
  <c r="L21" i="6" s="1"/>
  <c r="AW21" i="6"/>
  <c r="C22" i="5"/>
  <c r="AV22" i="5"/>
  <c r="B23" i="5"/>
  <c r="AY21" i="5"/>
  <c r="K21" i="5" s="1"/>
  <c r="L21" i="5" s="1"/>
  <c r="AW21" i="5"/>
  <c r="AY21" i="4"/>
  <c r="K21" i="4" s="1"/>
  <c r="L21" i="4" s="1"/>
  <c r="AW21" i="4"/>
  <c r="C22" i="4"/>
  <c r="AV22" i="4"/>
  <c r="B23" i="4"/>
  <c r="AY21" i="3"/>
  <c r="K21" i="3" s="1"/>
  <c r="L21" i="3" s="1"/>
  <c r="AW21" i="3"/>
  <c r="C22" i="3"/>
  <c r="AV22" i="3"/>
  <c r="B23" i="3"/>
  <c r="B21" i="1"/>
  <c r="AV21" i="1" s="1"/>
  <c r="C20" i="1"/>
  <c r="AY19" i="1"/>
  <c r="K19" i="1" s="1"/>
  <c r="L19" i="1" s="1"/>
  <c r="AW19" i="1"/>
  <c r="C23" i="13" l="1"/>
  <c r="AV23" i="13"/>
  <c r="L23" i="13"/>
  <c r="B24" i="13"/>
  <c r="AW22" i="13"/>
  <c r="AY22" i="13"/>
  <c r="K22" i="13" s="1"/>
  <c r="AY22" i="9"/>
  <c r="K22" i="9" s="1"/>
  <c r="L22" i="9" s="1"/>
  <c r="AW22" i="9"/>
  <c r="AV23" i="12"/>
  <c r="L23" i="12"/>
  <c r="C23" i="12"/>
  <c r="B24" i="12"/>
  <c r="AV23" i="9"/>
  <c r="B24" i="9"/>
  <c r="C23" i="9"/>
  <c r="AV23" i="11"/>
  <c r="B24" i="11"/>
  <c r="C23" i="11"/>
  <c r="AW22" i="12"/>
  <c r="AY22" i="12"/>
  <c r="K22" i="12" s="1"/>
  <c r="AW22" i="10"/>
  <c r="AY22" i="10"/>
  <c r="K22" i="10" s="1"/>
  <c r="L22" i="10" s="1"/>
  <c r="AY22" i="11"/>
  <c r="K22" i="11" s="1"/>
  <c r="L22" i="11" s="1"/>
  <c r="AW22" i="11"/>
  <c r="B24" i="10"/>
  <c r="C23" i="10"/>
  <c r="AV23" i="10"/>
  <c r="AW22" i="8"/>
  <c r="AY22" i="8"/>
  <c r="K22" i="8" s="1"/>
  <c r="L22" i="8" s="1"/>
  <c r="C23" i="8"/>
  <c r="AV23" i="8"/>
  <c r="B24" i="8"/>
  <c r="C23" i="7"/>
  <c r="B24" i="7"/>
  <c r="AV23" i="7"/>
  <c r="AW22" i="7"/>
  <c r="AY22" i="7"/>
  <c r="K22" i="7" s="1"/>
  <c r="L22" i="7" s="1"/>
  <c r="AV23" i="6"/>
  <c r="C23" i="6"/>
  <c r="B24" i="6"/>
  <c r="AW22" i="6"/>
  <c r="AY22" i="6"/>
  <c r="K22" i="6" s="1"/>
  <c r="L22" i="6" s="1"/>
  <c r="C23" i="5"/>
  <c r="B24" i="5"/>
  <c r="AV23" i="5"/>
  <c r="AW22" i="5"/>
  <c r="AY22" i="5"/>
  <c r="K22" i="5" s="1"/>
  <c r="L22" i="5" s="1"/>
  <c r="AW22" i="4"/>
  <c r="AY22" i="4"/>
  <c r="K22" i="4" s="1"/>
  <c r="L22" i="4" s="1"/>
  <c r="C23" i="4"/>
  <c r="B24" i="4"/>
  <c r="AV23" i="4"/>
  <c r="AW22" i="3"/>
  <c r="AY22" i="3"/>
  <c r="K22" i="3" s="1"/>
  <c r="L22" i="3" s="1"/>
  <c r="C23" i="3"/>
  <c r="B24" i="3"/>
  <c r="AV23" i="3"/>
  <c r="AY20" i="1"/>
  <c r="K20" i="1" s="1"/>
  <c r="L20" i="1" s="1"/>
  <c r="AW20" i="1"/>
  <c r="C21" i="1"/>
  <c r="B22" i="1"/>
  <c r="AV22" i="1" s="1"/>
  <c r="L24" i="13" l="1"/>
  <c r="B25" i="13"/>
  <c r="AV24" i="13"/>
  <c r="C24" i="13"/>
  <c r="AY23" i="13"/>
  <c r="K23" i="13" s="1"/>
  <c r="AW23" i="13"/>
  <c r="L24" i="12"/>
  <c r="B25" i="12"/>
  <c r="AV24" i="12"/>
  <c r="C24" i="12"/>
  <c r="AY23" i="9"/>
  <c r="K23" i="9" s="1"/>
  <c r="L23" i="9" s="1"/>
  <c r="AW23" i="9"/>
  <c r="AW23" i="11"/>
  <c r="AY23" i="11"/>
  <c r="K23" i="11" s="1"/>
  <c r="L23" i="11" s="1"/>
  <c r="C24" i="9"/>
  <c r="AV24" i="9"/>
  <c r="B25" i="9"/>
  <c r="C24" i="11"/>
  <c r="B25" i="11"/>
  <c r="AV24" i="11"/>
  <c r="AY23" i="12"/>
  <c r="K23" i="12" s="1"/>
  <c r="AW23" i="12"/>
  <c r="AY23" i="10"/>
  <c r="K23" i="10" s="1"/>
  <c r="L23" i="10" s="1"/>
  <c r="AW23" i="10"/>
  <c r="AV24" i="10"/>
  <c r="B25" i="10"/>
  <c r="C24" i="10"/>
  <c r="B25" i="8"/>
  <c r="AV24" i="8"/>
  <c r="C24" i="8"/>
  <c r="AY23" i="8"/>
  <c r="K23" i="8" s="1"/>
  <c r="L23" i="8" s="1"/>
  <c r="AW23" i="8"/>
  <c r="AY23" i="7"/>
  <c r="K23" i="7" s="1"/>
  <c r="L23" i="7" s="1"/>
  <c r="AW23" i="7"/>
  <c r="B25" i="7"/>
  <c r="C24" i="7"/>
  <c r="AV24" i="7"/>
  <c r="B25" i="6"/>
  <c r="C24" i="6"/>
  <c r="AV24" i="6"/>
  <c r="AY23" i="6"/>
  <c r="K23" i="6" s="1"/>
  <c r="L23" i="6" s="1"/>
  <c r="AW23" i="6"/>
  <c r="B25" i="5"/>
  <c r="C24" i="5"/>
  <c r="AV24" i="5"/>
  <c r="AY23" i="5"/>
  <c r="K23" i="5" s="1"/>
  <c r="L23" i="5" s="1"/>
  <c r="AW23" i="5"/>
  <c r="B25" i="4"/>
  <c r="C24" i="4"/>
  <c r="AV24" i="4"/>
  <c r="AY23" i="4"/>
  <c r="K23" i="4" s="1"/>
  <c r="L23" i="4" s="1"/>
  <c r="AW23" i="4"/>
  <c r="B25" i="3"/>
  <c r="AV24" i="3"/>
  <c r="C24" i="3"/>
  <c r="AY23" i="3"/>
  <c r="K23" i="3" s="1"/>
  <c r="L23" i="3" s="1"/>
  <c r="AW23" i="3"/>
  <c r="B23" i="1"/>
  <c r="AV23" i="1" s="1"/>
  <c r="C22" i="1"/>
  <c r="AY21" i="1"/>
  <c r="K21" i="1" s="1"/>
  <c r="L21" i="1" s="1"/>
  <c r="AW21" i="1"/>
  <c r="C25" i="13" l="1"/>
  <c r="AV25" i="13"/>
  <c r="L25" i="13"/>
  <c r="B26" i="13"/>
  <c r="AY24" i="13"/>
  <c r="K24" i="13" s="1"/>
  <c r="AW24" i="13"/>
  <c r="B26" i="9"/>
  <c r="C25" i="9"/>
  <c r="AV25" i="9"/>
  <c r="AY24" i="12"/>
  <c r="K24" i="12" s="1"/>
  <c r="AW24" i="12"/>
  <c r="AV25" i="11"/>
  <c r="B26" i="11"/>
  <c r="C25" i="11"/>
  <c r="AW24" i="9"/>
  <c r="AY24" i="9"/>
  <c r="K24" i="9" s="1"/>
  <c r="L24" i="9" s="1"/>
  <c r="AW24" i="11"/>
  <c r="AY24" i="11"/>
  <c r="K24" i="11" s="1"/>
  <c r="L24" i="11" s="1"/>
  <c r="C25" i="12"/>
  <c r="AV25" i="12"/>
  <c r="L25" i="12"/>
  <c r="B26" i="12"/>
  <c r="AY24" i="10"/>
  <c r="K24" i="10" s="1"/>
  <c r="L24" i="10" s="1"/>
  <c r="AW24" i="10"/>
  <c r="C25" i="10"/>
  <c r="AV25" i="10"/>
  <c r="B26" i="10"/>
  <c r="AY24" i="8"/>
  <c r="K24" i="8" s="1"/>
  <c r="L24" i="8" s="1"/>
  <c r="AW24" i="8"/>
  <c r="C25" i="8"/>
  <c r="AV25" i="8"/>
  <c r="B26" i="8"/>
  <c r="AY24" i="7"/>
  <c r="K24" i="7" s="1"/>
  <c r="L24" i="7" s="1"/>
  <c r="AW24" i="7"/>
  <c r="C25" i="7"/>
  <c r="AV25" i="7"/>
  <c r="B26" i="7"/>
  <c r="AW24" i="6"/>
  <c r="AY24" i="6"/>
  <c r="K24" i="6" s="1"/>
  <c r="L24" i="6" s="1"/>
  <c r="C25" i="6"/>
  <c r="AV25" i="6"/>
  <c r="B26" i="6"/>
  <c r="L25" i="6"/>
  <c r="C25" i="5"/>
  <c r="AV25" i="5"/>
  <c r="B26" i="5"/>
  <c r="AY24" i="5"/>
  <c r="K24" i="5" s="1"/>
  <c r="L24" i="5" s="1"/>
  <c r="AW24" i="5"/>
  <c r="AY24" i="4"/>
  <c r="K24" i="4" s="1"/>
  <c r="L24" i="4" s="1"/>
  <c r="AW24" i="4"/>
  <c r="C25" i="4"/>
  <c r="AV25" i="4"/>
  <c r="B26" i="4"/>
  <c r="C25" i="3"/>
  <c r="AV25" i="3"/>
  <c r="B26" i="3"/>
  <c r="AY24" i="3"/>
  <c r="K24" i="3" s="1"/>
  <c r="L24" i="3" s="1"/>
  <c r="AW24" i="3"/>
  <c r="AW22" i="1"/>
  <c r="AY22" i="1"/>
  <c r="K22" i="1" s="1"/>
  <c r="L22" i="1" s="1"/>
  <c r="C23" i="1"/>
  <c r="B24" i="1"/>
  <c r="AV24" i="1" s="1"/>
  <c r="C26" i="13" l="1"/>
  <c r="AV26" i="13"/>
  <c r="L26" i="13"/>
  <c r="B27" i="13"/>
  <c r="AW25" i="13"/>
  <c r="AY25" i="13"/>
  <c r="K25" i="13" s="1"/>
  <c r="AY25" i="11"/>
  <c r="K25" i="11" s="1"/>
  <c r="L25" i="11" s="1"/>
  <c r="AW25" i="11"/>
  <c r="B27" i="10"/>
  <c r="AV26" i="10"/>
  <c r="C26" i="10"/>
  <c r="L26" i="12"/>
  <c r="AV26" i="12"/>
  <c r="C26" i="12"/>
  <c r="B27" i="12"/>
  <c r="AY25" i="9"/>
  <c r="K25" i="9" s="1"/>
  <c r="L25" i="9" s="1"/>
  <c r="AW25" i="9"/>
  <c r="AW25" i="12"/>
  <c r="AY25" i="12"/>
  <c r="K25" i="12" s="1"/>
  <c r="AV26" i="9"/>
  <c r="B27" i="9"/>
  <c r="C26" i="9"/>
  <c r="AW25" i="10"/>
  <c r="AY25" i="10"/>
  <c r="K25" i="10" s="1"/>
  <c r="L25" i="10" s="1"/>
  <c r="B27" i="11"/>
  <c r="AV26" i="11"/>
  <c r="C26" i="11"/>
  <c r="AW25" i="8"/>
  <c r="AY25" i="8"/>
  <c r="K25" i="8" s="1"/>
  <c r="L25" i="8" s="1"/>
  <c r="C26" i="8"/>
  <c r="AV26" i="8"/>
  <c r="B27" i="8"/>
  <c r="AW25" i="7"/>
  <c r="AY25" i="7"/>
  <c r="K25" i="7" s="1"/>
  <c r="L25" i="7" s="1"/>
  <c r="C26" i="7"/>
  <c r="B27" i="7"/>
  <c r="AV26" i="7"/>
  <c r="AV26" i="6"/>
  <c r="C26" i="6"/>
  <c r="B27" i="6"/>
  <c r="AW25" i="6"/>
  <c r="AY25" i="6"/>
  <c r="K25" i="6" s="1"/>
  <c r="C26" i="5"/>
  <c r="B27" i="5"/>
  <c r="AV26" i="5"/>
  <c r="AW25" i="5"/>
  <c r="AY25" i="5"/>
  <c r="K25" i="5" s="1"/>
  <c r="L25" i="5" s="1"/>
  <c r="AW25" i="4"/>
  <c r="AY25" i="4"/>
  <c r="K25" i="4" s="1"/>
  <c r="L25" i="4" s="1"/>
  <c r="C26" i="4"/>
  <c r="B27" i="4"/>
  <c r="AV26" i="4"/>
  <c r="C26" i="3"/>
  <c r="AV26" i="3"/>
  <c r="B27" i="3"/>
  <c r="AW25" i="3"/>
  <c r="AY25" i="3"/>
  <c r="K25" i="3" s="1"/>
  <c r="L25" i="3" s="1"/>
  <c r="B25" i="1"/>
  <c r="AV25" i="1" s="1"/>
  <c r="C24" i="1"/>
  <c r="AY23" i="1"/>
  <c r="K23" i="1" s="1"/>
  <c r="L23" i="1" s="1"/>
  <c r="AW23" i="1"/>
  <c r="AY26" i="13" l="1"/>
  <c r="K26" i="13" s="1"/>
  <c r="AW26" i="13"/>
  <c r="L27" i="13"/>
  <c r="B28" i="13"/>
  <c r="AV27" i="13"/>
  <c r="C27" i="13"/>
  <c r="L27" i="12"/>
  <c r="C27" i="12"/>
  <c r="AV27" i="12"/>
  <c r="B28" i="12"/>
  <c r="AY26" i="12"/>
  <c r="K26" i="12" s="1"/>
  <c r="AW26" i="12"/>
  <c r="AV27" i="10"/>
  <c r="B28" i="10"/>
  <c r="C27" i="10"/>
  <c r="AY26" i="10"/>
  <c r="K26" i="10" s="1"/>
  <c r="L26" i="10" s="1"/>
  <c r="AW26" i="10"/>
  <c r="AY26" i="11"/>
  <c r="K26" i="11" s="1"/>
  <c r="L26" i="11" s="1"/>
  <c r="AW26" i="11"/>
  <c r="AY26" i="9"/>
  <c r="K26" i="9" s="1"/>
  <c r="L26" i="9" s="1"/>
  <c r="AW26" i="9"/>
  <c r="C27" i="11"/>
  <c r="B28" i="11"/>
  <c r="AV27" i="11"/>
  <c r="C27" i="9"/>
  <c r="AV27" i="9"/>
  <c r="B28" i="9"/>
  <c r="AY26" i="8"/>
  <c r="K26" i="8" s="1"/>
  <c r="L26" i="8" s="1"/>
  <c r="AW26" i="8"/>
  <c r="B28" i="8"/>
  <c r="AV27" i="8"/>
  <c r="C27" i="8"/>
  <c r="B28" i="7"/>
  <c r="C27" i="7"/>
  <c r="AV27" i="7"/>
  <c r="AY26" i="7"/>
  <c r="K26" i="7" s="1"/>
  <c r="L26" i="7" s="1"/>
  <c r="AW26" i="7"/>
  <c r="B28" i="6"/>
  <c r="C27" i="6"/>
  <c r="AV27" i="6"/>
  <c r="AY26" i="6"/>
  <c r="K26" i="6" s="1"/>
  <c r="L26" i="6" s="1"/>
  <c r="AW26" i="6"/>
  <c r="B28" i="5"/>
  <c r="C27" i="5"/>
  <c r="AV27" i="5"/>
  <c r="AY26" i="5"/>
  <c r="K26" i="5" s="1"/>
  <c r="L26" i="5" s="1"/>
  <c r="AW26" i="5"/>
  <c r="B28" i="4"/>
  <c r="C27" i="4"/>
  <c r="AV27" i="4"/>
  <c r="AY26" i="4"/>
  <c r="K26" i="4" s="1"/>
  <c r="L26" i="4" s="1"/>
  <c r="AW26" i="4"/>
  <c r="B28" i="3"/>
  <c r="AV27" i="3"/>
  <c r="C27" i="3"/>
  <c r="AY26" i="3"/>
  <c r="K26" i="3" s="1"/>
  <c r="L26" i="3" s="1"/>
  <c r="AW26" i="3"/>
  <c r="AY24" i="1"/>
  <c r="K24" i="1" s="1"/>
  <c r="L24" i="1" s="1"/>
  <c r="AW24" i="1"/>
  <c r="C25" i="1"/>
  <c r="B26" i="1"/>
  <c r="AV26" i="1" s="1"/>
  <c r="C28" i="13" l="1"/>
  <c r="AV28" i="13"/>
  <c r="L28" i="13"/>
  <c r="B29" i="13"/>
  <c r="AY27" i="13"/>
  <c r="K27" i="13" s="1"/>
  <c r="AW27" i="13"/>
  <c r="B29" i="9"/>
  <c r="AV28" i="9"/>
  <c r="C28" i="9"/>
  <c r="C28" i="10"/>
  <c r="AV28" i="10"/>
  <c r="B29" i="10"/>
  <c r="AW27" i="10"/>
  <c r="AY27" i="10"/>
  <c r="K27" i="10" s="1"/>
  <c r="L27" i="10" s="1"/>
  <c r="AV28" i="11"/>
  <c r="C28" i="11"/>
  <c r="B29" i="11"/>
  <c r="AY27" i="12"/>
  <c r="K27" i="12" s="1"/>
  <c r="AW27" i="12"/>
  <c r="C28" i="12"/>
  <c r="AV28" i="12"/>
  <c r="L28" i="12"/>
  <c r="B29" i="12"/>
  <c r="AW27" i="9"/>
  <c r="AY27" i="9"/>
  <c r="K27" i="9" s="1"/>
  <c r="L27" i="9" s="1"/>
  <c r="AW27" i="11"/>
  <c r="AY27" i="11"/>
  <c r="K27" i="11" s="1"/>
  <c r="L27" i="11" s="1"/>
  <c r="C28" i="8"/>
  <c r="B29" i="8"/>
  <c r="AV28" i="8"/>
  <c r="AY27" i="8"/>
  <c r="K27" i="8" s="1"/>
  <c r="L27" i="8" s="1"/>
  <c r="AW27" i="8"/>
  <c r="AY27" i="7"/>
  <c r="K27" i="7" s="1"/>
  <c r="L27" i="7" s="1"/>
  <c r="AW27" i="7"/>
  <c r="C28" i="7"/>
  <c r="AV28" i="7"/>
  <c r="B29" i="7"/>
  <c r="AW27" i="6"/>
  <c r="AY27" i="6"/>
  <c r="K27" i="6" s="1"/>
  <c r="L27" i="6" s="1"/>
  <c r="C28" i="6"/>
  <c r="AV28" i="6"/>
  <c r="B29" i="6"/>
  <c r="C28" i="5"/>
  <c r="AV28" i="5"/>
  <c r="B29" i="5"/>
  <c r="AY27" i="5"/>
  <c r="K27" i="5" s="1"/>
  <c r="L27" i="5" s="1"/>
  <c r="AW27" i="5"/>
  <c r="AY27" i="4"/>
  <c r="K27" i="4" s="1"/>
  <c r="L27" i="4" s="1"/>
  <c r="AW27" i="4"/>
  <c r="C28" i="4"/>
  <c r="AV28" i="4"/>
  <c r="B29" i="4"/>
  <c r="AY27" i="3"/>
  <c r="K27" i="3" s="1"/>
  <c r="L27" i="3" s="1"/>
  <c r="AW27" i="3"/>
  <c r="C28" i="3"/>
  <c r="AV28" i="3"/>
  <c r="B29" i="3"/>
  <c r="B27" i="1"/>
  <c r="AV27" i="1" s="1"/>
  <c r="C26" i="1"/>
  <c r="AY25" i="1"/>
  <c r="K25" i="1" s="1"/>
  <c r="L25" i="1" s="1"/>
  <c r="AW25" i="1"/>
  <c r="AW28" i="13" l="1"/>
  <c r="AY28" i="13"/>
  <c r="K28" i="13" s="1"/>
  <c r="C29" i="13"/>
  <c r="AV29" i="13"/>
  <c r="L29" i="13"/>
  <c r="B30" i="13"/>
  <c r="B30" i="12"/>
  <c r="AV29" i="12"/>
  <c r="C29" i="12"/>
  <c r="L29" i="12"/>
  <c r="B30" i="11"/>
  <c r="C29" i="11"/>
  <c r="AV29" i="11"/>
  <c r="AW28" i="10"/>
  <c r="AY28" i="10"/>
  <c r="K28" i="10" s="1"/>
  <c r="L28" i="10" s="1"/>
  <c r="AY28" i="9"/>
  <c r="K28" i="9" s="1"/>
  <c r="L28" i="9" s="1"/>
  <c r="AW28" i="9"/>
  <c r="AW28" i="12"/>
  <c r="AY28" i="12"/>
  <c r="K28" i="12" s="1"/>
  <c r="B30" i="10"/>
  <c r="C29" i="10"/>
  <c r="AV29" i="10"/>
  <c r="AY28" i="11"/>
  <c r="K28" i="11" s="1"/>
  <c r="L28" i="11" s="1"/>
  <c r="AW28" i="11"/>
  <c r="AV29" i="9"/>
  <c r="B30" i="9"/>
  <c r="C29" i="9"/>
  <c r="C29" i="8"/>
  <c r="AV29" i="8"/>
  <c r="B30" i="8"/>
  <c r="AW28" i="8"/>
  <c r="AY28" i="8"/>
  <c r="K28" i="8" s="1"/>
  <c r="L28" i="8" s="1"/>
  <c r="AW28" i="7"/>
  <c r="AY28" i="7"/>
  <c r="K28" i="7" s="1"/>
  <c r="L28" i="7" s="1"/>
  <c r="C29" i="7"/>
  <c r="B30" i="7"/>
  <c r="AV29" i="7"/>
  <c r="AW28" i="6"/>
  <c r="AY28" i="6"/>
  <c r="K28" i="6" s="1"/>
  <c r="L28" i="6" s="1"/>
  <c r="AV29" i="6"/>
  <c r="C29" i="6"/>
  <c r="B30" i="6"/>
  <c r="C29" i="5"/>
  <c r="B30" i="5"/>
  <c r="AV29" i="5"/>
  <c r="AW28" i="5"/>
  <c r="AY28" i="5"/>
  <c r="K28" i="5" s="1"/>
  <c r="L28" i="5" s="1"/>
  <c r="C29" i="4"/>
  <c r="B30" i="4"/>
  <c r="AV29" i="4"/>
  <c r="AW28" i="4"/>
  <c r="AY28" i="4"/>
  <c r="K28" i="4" s="1"/>
  <c r="L28" i="4" s="1"/>
  <c r="AW28" i="3"/>
  <c r="AY28" i="3"/>
  <c r="K28" i="3" s="1"/>
  <c r="L28" i="3" s="1"/>
  <c r="C29" i="3"/>
  <c r="AV29" i="3"/>
  <c r="B30" i="3"/>
  <c r="AY26" i="1"/>
  <c r="K26" i="1" s="1"/>
  <c r="L26" i="1" s="1"/>
  <c r="AW26" i="1"/>
  <c r="C27" i="1"/>
  <c r="B28" i="1"/>
  <c r="AV28" i="1" s="1"/>
  <c r="AY29" i="13" l="1"/>
  <c r="K29" i="13" s="1"/>
  <c r="AW29" i="13"/>
  <c r="L30" i="13"/>
  <c r="B31" i="13"/>
  <c r="AV30" i="13"/>
  <c r="C30" i="13"/>
  <c r="C30" i="11"/>
  <c r="AV30" i="11"/>
  <c r="B31" i="11"/>
  <c r="C30" i="9"/>
  <c r="AV30" i="9"/>
  <c r="B31" i="9"/>
  <c r="AY29" i="12"/>
  <c r="K29" i="12" s="1"/>
  <c r="AW29" i="12"/>
  <c r="AY29" i="10"/>
  <c r="K29" i="10" s="1"/>
  <c r="L29" i="10" s="1"/>
  <c r="AW29" i="10"/>
  <c r="AY29" i="9"/>
  <c r="K29" i="9" s="1"/>
  <c r="L29" i="9" s="1"/>
  <c r="AW29" i="9"/>
  <c r="C30" i="10"/>
  <c r="AV30" i="10"/>
  <c r="B31" i="10"/>
  <c r="AY29" i="11"/>
  <c r="K29" i="11" s="1"/>
  <c r="L29" i="11" s="1"/>
  <c r="AW29" i="11"/>
  <c r="L30" i="12"/>
  <c r="C30" i="12"/>
  <c r="AV30" i="12"/>
  <c r="B31" i="12"/>
  <c r="B31" i="8"/>
  <c r="C30" i="8"/>
  <c r="AV30" i="8"/>
  <c r="AY29" i="8"/>
  <c r="K29" i="8" s="1"/>
  <c r="L29" i="8" s="1"/>
  <c r="AW29" i="8"/>
  <c r="B31" i="7"/>
  <c r="C30" i="7"/>
  <c r="AV30" i="7"/>
  <c r="AY29" i="7"/>
  <c r="K29" i="7" s="1"/>
  <c r="L29" i="7" s="1"/>
  <c r="AW29" i="7"/>
  <c r="AY29" i="6"/>
  <c r="K29" i="6" s="1"/>
  <c r="L29" i="6" s="1"/>
  <c r="AW29" i="6"/>
  <c r="B31" i="6"/>
  <c r="C30" i="6"/>
  <c r="AV30" i="6"/>
  <c r="B31" i="5"/>
  <c r="AV30" i="5"/>
  <c r="C30" i="5"/>
  <c r="AY29" i="5"/>
  <c r="K29" i="5" s="1"/>
  <c r="L29" i="5" s="1"/>
  <c r="AW29" i="5"/>
  <c r="B31" i="4"/>
  <c r="AV30" i="4"/>
  <c r="C30" i="4"/>
  <c r="AY29" i="4"/>
  <c r="K29" i="4" s="1"/>
  <c r="L29" i="4" s="1"/>
  <c r="AW29" i="4"/>
  <c r="AY29" i="3"/>
  <c r="K29" i="3" s="1"/>
  <c r="L29" i="3" s="1"/>
  <c r="AW29" i="3"/>
  <c r="B31" i="3"/>
  <c r="C30" i="3"/>
  <c r="AV30" i="3"/>
  <c r="AY27" i="1"/>
  <c r="K27" i="1" s="1"/>
  <c r="L27" i="1" s="1"/>
  <c r="AW27" i="1"/>
  <c r="B29" i="1"/>
  <c r="AV29" i="1" s="1"/>
  <c r="C28" i="1"/>
  <c r="AY30" i="13" l="1"/>
  <c r="K30" i="13" s="1"/>
  <c r="AW30" i="13"/>
  <c r="C31" i="13"/>
  <c r="AV31" i="13"/>
  <c r="L31" i="13"/>
  <c r="B32" i="13"/>
  <c r="AW30" i="12"/>
  <c r="AY30" i="12"/>
  <c r="K30" i="12" s="1"/>
  <c r="B32" i="9"/>
  <c r="AV31" i="9"/>
  <c r="C31" i="9"/>
  <c r="AW30" i="9"/>
  <c r="AY30" i="9"/>
  <c r="K30" i="9" s="1"/>
  <c r="L30" i="9" s="1"/>
  <c r="C31" i="12"/>
  <c r="L31" i="12"/>
  <c r="AV31" i="12"/>
  <c r="B32" i="12"/>
  <c r="AV31" i="10"/>
  <c r="C31" i="10"/>
  <c r="B32" i="10"/>
  <c r="B32" i="11"/>
  <c r="C31" i="11"/>
  <c r="AV31" i="11"/>
  <c r="AW30" i="10"/>
  <c r="AY30" i="10"/>
  <c r="K30" i="10" s="1"/>
  <c r="L30" i="10" s="1"/>
  <c r="AW30" i="11"/>
  <c r="AY30" i="11"/>
  <c r="K30" i="11" s="1"/>
  <c r="L30" i="11" s="1"/>
  <c r="AY30" i="8"/>
  <c r="K30" i="8" s="1"/>
  <c r="L30" i="8" s="1"/>
  <c r="AW30" i="8"/>
  <c r="C31" i="8"/>
  <c r="AV31" i="8"/>
  <c r="B32" i="8"/>
  <c r="AY30" i="7"/>
  <c r="K30" i="7" s="1"/>
  <c r="L30" i="7" s="1"/>
  <c r="AW30" i="7"/>
  <c r="C31" i="7"/>
  <c r="AV31" i="7"/>
  <c r="B32" i="7"/>
  <c r="AW30" i="6"/>
  <c r="AY30" i="6"/>
  <c r="K30" i="6" s="1"/>
  <c r="L30" i="6" s="1"/>
  <c r="C31" i="6"/>
  <c r="AV31" i="6"/>
  <c r="B32" i="6"/>
  <c r="AY30" i="5"/>
  <c r="K30" i="5" s="1"/>
  <c r="L30" i="5" s="1"/>
  <c r="AW30" i="5"/>
  <c r="C31" i="5"/>
  <c r="AV31" i="5"/>
  <c r="B32" i="5"/>
  <c r="AY30" i="4"/>
  <c r="K30" i="4" s="1"/>
  <c r="L30" i="4" s="1"/>
  <c r="AW30" i="4"/>
  <c r="C31" i="4"/>
  <c r="AV31" i="4"/>
  <c r="B32" i="4"/>
  <c r="C31" i="3"/>
  <c r="AV31" i="3"/>
  <c r="B32" i="3"/>
  <c r="AY30" i="3"/>
  <c r="K30" i="3" s="1"/>
  <c r="L30" i="3" s="1"/>
  <c r="AW30" i="3"/>
  <c r="C29" i="1"/>
  <c r="B30" i="1"/>
  <c r="AV30" i="1" s="1"/>
  <c r="AY28" i="1"/>
  <c r="K28" i="1" s="1"/>
  <c r="L28" i="1" s="1"/>
  <c r="AW28" i="1"/>
  <c r="C32" i="13" l="1"/>
  <c r="B33" i="13"/>
  <c r="AV32" i="13"/>
  <c r="L32" i="13"/>
  <c r="AW31" i="13"/>
  <c r="AY31" i="13"/>
  <c r="K31" i="13" s="1"/>
  <c r="AW31" i="12"/>
  <c r="AY31" i="12"/>
  <c r="K31" i="12" s="1"/>
  <c r="C32" i="11"/>
  <c r="AV32" i="11"/>
  <c r="B33" i="11"/>
  <c r="AV32" i="9"/>
  <c r="B33" i="9"/>
  <c r="C32" i="9"/>
  <c r="B33" i="12"/>
  <c r="C32" i="12"/>
  <c r="AV32" i="12"/>
  <c r="L32" i="12"/>
  <c r="B33" i="10"/>
  <c r="C32" i="10"/>
  <c r="AV32" i="10"/>
  <c r="AY31" i="11"/>
  <c r="K31" i="11" s="1"/>
  <c r="L31" i="11" s="1"/>
  <c r="AW31" i="11"/>
  <c r="AY31" i="10"/>
  <c r="K31" i="10" s="1"/>
  <c r="L31" i="10" s="1"/>
  <c r="AW31" i="10"/>
  <c r="AY31" i="9"/>
  <c r="K31" i="9" s="1"/>
  <c r="L31" i="9" s="1"/>
  <c r="AW31" i="9"/>
  <c r="AW31" i="8"/>
  <c r="AY31" i="8"/>
  <c r="K31" i="8" s="1"/>
  <c r="L31" i="8" s="1"/>
  <c r="AV32" i="8"/>
  <c r="C32" i="8"/>
  <c r="B33" i="8"/>
  <c r="AW31" i="7"/>
  <c r="AY31" i="7"/>
  <c r="K31" i="7" s="1"/>
  <c r="L31" i="7" s="1"/>
  <c r="C32" i="7"/>
  <c r="B33" i="7"/>
  <c r="AV32" i="7"/>
  <c r="AV32" i="6"/>
  <c r="C32" i="6"/>
  <c r="B33" i="6"/>
  <c r="AW31" i="6"/>
  <c r="AY31" i="6"/>
  <c r="K31" i="6" s="1"/>
  <c r="L31" i="6" s="1"/>
  <c r="AW31" i="5"/>
  <c r="AY31" i="5"/>
  <c r="K31" i="5" s="1"/>
  <c r="L31" i="5" s="1"/>
  <c r="C32" i="5"/>
  <c r="AV32" i="5"/>
  <c r="B33" i="5"/>
  <c r="C32" i="4"/>
  <c r="AV32" i="4"/>
  <c r="B33" i="4"/>
  <c r="AW31" i="4"/>
  <c r="AY31" i="4"/>
  <c r="K31" i="4" s="1"/>
  <c r="L31" i="4" s="1"/>
  <c r="C32" i="3"/>
  <c r="AV32" i="3"/>
  <c r="B33" i="3"/>
  <c r="AW31" i="3"/>
  <c r="AY31" i="3"/>
  <c r="K31" i="3" s="1"/>
  <c r="L31" i="3" s="1"/>
  <c r="B31" i="1"/>
  <c r="AV31" i="1" s="1"/>
  <c r="C30" i="1"/>
  <c r="AY29" i="1"/>
  <c r="K29" i="1" s="1"/>
  <c r="L29" i="1" s="1"/>
  <c r="AW29" i="1"/>
  <c r="L33" i="13" l="1"/>
  <c r="B34" i="13"/>
  <c r="AV33" i="13"/>
  <c r="C33" i="13"/>
  <c r="AY32" i="13"/>
  <c r="K32" i="13" s="1"/>
  <c r="AW32" i="13"/>
  <c r="L33" i="12"/>
  <c r="AV33" i="12"/>
  <c r="B34" i="12"/>
  <c r="C33" i="12"/>
  <c r="AY32" i="10"/>
  <c r="K32" i="10" s="1"/>
  <c r="L32" i="10" s="1"/>
  <c r="AW32" i="10"/>
  <c r="C33" i="10"/>
  <c r="AV33" i="10"/>
  <c r="B34" i="10"/>
  <c r="AW32" i="9"/>
  <c r="AY32" i="9"/>
  <c r="K32" i="9" s="1"/>
  <c r="L32" i="9" s="1"/>
  <c r="AY32" i="11"/>
  <c r="K32" i="11" s="1"/>
  <c r="L32" i="11" s="1"/>
  <c r="AW32" i="11"/>
  <c r="C33" i="9"/>
  <c r="AV33" i="9"/>
  <c r="B34" i="9"/>
  <c r="AY32" i="12"/>
  <c r="K32" i="12" s="1"/>
  <c r="AW32" i="12"/>
  <c r="C33" i="11"/>
  <c r="AV33" i="11"/>
  <c r="L33" i="11"/>
  <c r="B34" i="11"/>
  <c r="B34" i="8"/>
  <c r="AV33" i="8"/>
  <c r="C33" i="8"/>
  <c r="AY32" i="8"/>
  <c r="K32" i="8" s="1"/>
  <c r="L32" i="8" s="1"/>
  <c r="AW32" i="8"/>
  <c r="B34" i="7"/>
  <c r="C33" i="7"/>
  <c r="AV33" i="7"/>
  <c r="AY32" i="7"/>
  <c r="K32" i="7" s="1"/>
  <c r="L32" i="7" s="1"/>
  <c r="AW32" i="7"/>
  <c r="B34" i="6"/>
  <c r="AV33" i="6"/>
  <c r="C33" i="6"/>
  <c r="AY32" i="6"/>
  <c r="K32" i="6" s="1"/>
  <c r="L32" i="6" s="1"/>
  <c r="AW32" i="6"/>
  <c r="AY32" i="5"/>
  <c r="K32" i="5" s="1"/>
  <c r="L32" i="5" s="1"/>
  <c r="AW32" i="5"/>
  <c r="B34" i="5"/>
  <c r="AV33" i="5"/>
  <c r="C33" i="5"/>
  <c r="B34" i="4"/>
  <c r="AV33" i="4"/>
  <c r="C33" i="4"/>
  <c r="AY32" i="4"/>
  <c r="K32" i="4" s="1"/>
  <c r="L32" i="4" s="1"/>
  <c r="AW32" i="4"/>
  <c r="L33" i="3"/>
  <c r="B34" i="3"/>
  <c r="AV33" i="3"/>
  <c r="C33" i="3"/>
  <c r="AY32" i="3"/>
  <c r="K32" i="3" s="1"/>
  <c r="L32" i="3" s="1"/>
  <c r="AW32" i="3"/>
  <c r="AY30" i="1"/>
  <c r="K30" i="1" s="1"/>
  <c r="L30" i="1" s="1"/>
  <c r="AW30" i="1"/>
  <c r="C31" i="1"/>
  <c r="B32" i="1"/>
  <c r="AV32" i="1" s="1"/>
  <c r="C34" i="13" l="1"/>
  <c r="AV34" i="13"/>
  <c r="L34" i="13"/>
  <c r="B35" i="13"/>
  <c r="AY33" i="13"/>
  <c r="K33" i="13" s="1"/>
  <c r="AW33" i="13"/>
  <c r="AW33" i="12"/>
  <c r="AY33" i="12"/>
  <c r="K33" i="12" s="1"/>
  <c r="B35" i="9"/>
  <c r="AV34" i="9"/>
  <c r="C34" i="9"/>
  <c r="C34" i="12"/>
  <c r="B35" i="12"/>
  <c r="AV34" i="12"/>
  <c r="L34" i="12"/>
  <c r="AW33" i="9"/>
  <c r="AY33" i="9"/>
  <c r="K33" i="9" s="1"/>
  <c r="L33" i="9" s="1"/>
  <c r="B35" i="11"/>
  <c r="AV34" i="11"/>
  <c r="C34" i="11"/>
  <c r="L34" i="11"/>
  <c r="AW33" i="10"/>
  <c r="AY33" i="10"/>
  <c r="K33" i="10" s="1"/>
  <c r="L33" i="10" s="1"/>
  <c r="AW33" i="11"/>
  <c r="AY33" i="11"/>
  <c r="K33" i="11" s="1"/>
  <c r="B35" i="10"/>
  <c r="AV34" i="10"/>
  <c r="C34" i="10"/>
  <c r="AY33" i="8"/>
  <c r="K33" i="8" s="1"/>
  <c r="L33" i="8" s="1"/>
  <c r="AW33" i="8"/>
  <c r="C34" i="8"/>
  <c r="B35" i="8"/>
  <c r="AV34" i="8"/>
  <c r="AY33" i="7"/>
  <c r="K33" i="7" s="1"/>
  <c r="L33" i="7" s="1"/>
  <c r="AW33" i="7"/>
  <c r="C34" i="7"/>
  <c r="AV34" i="7"/>
  <c r="B35" i="7"/>
  <c r="AW33" i="6"/>
  <c r="AY33" i="6"/>
  <c r="K33" i="6" s="1"/>
  <c r="L33" i="6" s="1"/>
  <c r="C34" i="6"/>
  <c r="AV34" i="6"/>
  <c r="B35" i="6"/>
  <c r="C34" i="5"/>
  <c r="AV34" i="5"/>
  <c r="B35" i="5"/>
  <c r="AY33" i="5"/>
  <c r="K33" i="5" s="1"/>
  <c r="L33" i="5" s="1"/>
  <c r="AW33" i="5"/>
  <c r="AY33" i="4"/>
  <c r="K33" i="4" s="1"/>
  <c r="L33" i="4" s="1"/>
  <c r="AW33" i="4"/>
  <c r="C34" i="4"/>
  <c r="AV34" i="4"/>
  <c r="L34" i="4"/>
  <c r="B35" i="4"/>
  <c r="AY33" i="3"/>
  <c r="K33" i="3" s="1"/>
  <c r="AW33" i="3"/>
  <c r="C34" i="3"/>
  <c r="AV34" i="3"/>
  <c r="L34" i="3"/>
  <c r="B35" i="3"/>
  <c r="AY31" i="1"/>
  <c r="K31" i="1" s="1"/>
  <c r="L31" i="1" s="1"/>
  <c r="AW31" i="1"/>
  <c r="B33" i="1"/>
  <c r="AV33" i="1" s="1"/>
  <c r="C32" i="1"/>
  <c r="C35" i="13" l="1"/>
  <c r="AV35" i="13"/>
  <c r="L35" i="13"/>
  <c r="S8" i="13" s="1"/>
  <c r="AW34" i="13"/>
  <c r="AY34" i="13"/>
  <c r="K34" i="13" s="1"/>
  <c r="AY34" i="11"/>
  <c r="K34" i="11" s="1"/>
  <c r="AW34" i="11"/>
  <c r="AV35" i="9"/>
  <c r="C35" i="9"/>
  <c r="AY34" i="10"/>
  <c r="K34" i="10" s="1"/>
  <c r="L34" i="10" s="1"/>
  <c r="AW34" i="10"/>
  <c r="L35" i="11"/>
  <c r="S8" i="11" s="1"/>
  <c r="C35" i="11"/>
  <c r="AV35" i="11"/>
  <c r="L35" i="10"/>
  <c r="C35" i="10"/>
  <c r="AV35" i="10"/>
  <c r="C35" i="12"/>
  <c r="AV35" i="12"/>
  <c r="L35" i="12"/>
  <c r="S8" i="12" s="1"/>
  <c r="AY34" i="9"/>
  <c r="K34" i="9" s="1"/>
  <c r="L34" i="9" s="1"/>
  <c r="AW34" i="9"/>
  <c r="AW34" i="12"/>
  <c r="AY34" i="12"/>
  <c r="K34" i="12" s="1"/>
  <c r="C35" i="8"/>
  <c r="AV35" i="8"/>
  <c r="AW34" i="8"/>
  <c r="AY34" i="8"/>
  <c r="K34" i="8" s="1"/>
  <c r="L34" i="8" s="1"/>
  <c r="AW34" i="7"/>
  <c r="AY34" i="7"/>
  <c r="K34" i="7" s="1"/>
  <c r="L34" i="7" s="1"/>
  <c r="C35" i="7"/>
  <c r="L35" i="7"/>
  <c r="AV35" i="7"/>
  <c r="AW34" i="6"/>
  <c r="AY34" i="6"/>
  <c r="K34" i="6" s="1"/>
  <c r="L34" i="6" s="1"/>
  <c r="AV35" i="6"/>
  <c r="C35" i="6"/>
  <c r="AW34" i="5"/>
  <c r="AY34" i="5"/>
  <c r="K34" i="5" s="1"/>
  <c r="L34" i="5" s="1"/>
  <c r="C35" i="5"/>
  <c r="AV35" i="5"/>
  <c r="L35" i="5"/>
  <c r="AW34" i="4"/>
  <c r="AY34" i="4"/>
  <c r="K34" i="4" s="1"/>
  <c r="C35" i="4"/>
  <c r="AV35" i="4"/>
  <c r="AW34" i="3"/>
  <c r="AY34" i="3"/>
  <c r="K34" i="3" s="1"/>
  <c r="C35" i="3"/>
  <c r="AV35" i="3"/>
  <c r="L35" i="3"/>
  <c r="S8" i="3" s="1"/>
  <c r="C33" i="1"/>
  <c r="B34" i="1"/>
  <c r="AV34" i="1" s="1"/>
  <c r="AY32" i="1"/>
  <c r="K32" i="1" s="1"/>
  <c r="L32" i="1" s="1"/>
  <c r="AW32" i="1"/>
  <c r="S8" i="7" l="1"/>
  <c r="S8" i="10"/>
  <c r="D10" i="14" s="1"/>
  <c r="S8" i="5"/>
  <c r="AY35" i="13"/>
  <c r="K35" i="13" s="1"/>
  <c r="S6" i="13" s="1"/>
  <c r="AW35" i="13"/>
  <c r="AY35" i="12"/>
  <c r="K35" i="12" s="1"/>
  <c r="S6" i="12" s="1"/>
  <c r="AW35" i="12"/>
  <c r="AW35" i="9"/>
  <c r="AY35" i="9"/>
  <c r="K35" i="9" s="1"/>
  <c r="AY35" i="10"/>
  <c r="K35" i="10" s="1"/>
  <c r="S6" i="10" s="1"/>
  <c r="AW35" i="10"/>
  <c r="AW35" i="11"/>
  <c r="AY35" i="11"/>
  <c r="K35" i="11" s="1"/>
  <c r="S6" i="11" s="1"/>
  <c r="AY35" i="8"/>
  <c r="K35" i="8" s="1"/>
  <c r="AW35" i="8"/>
  <c r="AY35" i="7"/>
  <c r="K35" i="7" s="1"/>
  <c r="S6" i="7" s="1"/>
  <c r="AW35" i="7"/>
  <c r="AY35" i="6"/>
  <c r="K35" i="6" s="1"/>
  <c r="AW35" i="6"/>
  <c r="AY35" i="5"/>
  <c r="K35" i="5" s="1"/>
  <c r="S6" i="5" s="1"/>
  <c r="AW35" i="5"/>
  <c r="AY35" i="4"/>
  <c r="K35" i="4" s="1"/>
  <c r="AW35" i="4"/>
  <c r="AY35" i="3"/>
  <c r="K35" i="3" s="1"/>
  <c r="S6" i="3" s="1"/>
  <c r="AW35" i="3"/>
  <c r="D12" i="14"/>
  <c r="D11" i="14"/>
  <c r="B35" i="1"/>
  <c r="AV35" i="1" s="1"/>
  <c r="C34" i="1"/>
  <c r="AY33" i="1"/>
  <c r="K33" i="1" s="1"/>
  <c r="L33" i="1" s="1"/>
  <c r="AW33" i="1"/>
  <c r="S6" i="4" l="1"/>
  <c r="L35" i="4"/>
  <c r="S8" i="4" s="1"/>
  <c r="D4" i="14" s="1"/>
  <c r="S6" i="6"/>
  <c r="C6" i="14" s="1"/>
  <c r="L35" i="6"/>
  <c r="S8" i="6" s="1"/>
  <c r="D6" i="14" s="1"/>
  <c r="S6" i="9"/>
  <c r="L35" i="9"/>
  <c r="S8" i="9" s="1"/>
  <c r="D9" i="14" s="1"/>
  <c r="S6" i="8"/>
  <c r="L35" i="8"/>
  <c r="S8" i="8" s="1"/>
  <c r="D8" i="14" s="1"/>
  <c r="D13" i="14"/>
  <c r="C12" i="14"/>
  <c r="C11" i="14"/>
  <c r="D5" i="14"/>
  <c r="D7" i="14"/>
  <c r="C4" i="14"/>
  <c r="AW34" i="1"/>
  <c r="AY34" i="1"/>
  <c r="K34" i="1" s="1"/>
  <c r="L34" i="1" s="1"/>
  <c r="C35" i="1"/>
  <c r="D3" i="14"/>
  <c r="C13" i="14" l="1"/>
  <c r="C9" i="14"/>
  <c r="C10" i="14"/>
  <c r="C5" i="14"/>
  <c r="C8" i="14"/>
  <c r="C7" i="14"/>
  <c r="AY35" i="1"/>
  <c r="AW35" i="1"/>
  <c r="C3" i="14"/>
  <c r="K35" i="1" l="1"/>
  <c r="S6" i="1" l="1"/>
  <c r="C2" i="14" s="1"/>
  <c r="L35" i="1"/>
  <c r="S8" i="1" s="1"/>
  <c r="S9" i="1" l="1"/>
  <c r="D2" i="14"/>
  <c r="S5" i="3"/>
  <c r="S9" i="3" l="1"/>
  <c r="E2" i="14"/>
  <c r="S5" i="4"/>
  <c r="S9" i="4" l="1"/>
  <c r="E3" i="14"/>
  <c r="S5" i="5"/>
  <c r="S9" i="5" l="1"/>
  <c r="E4" i="14"/>
  <c r="S5" i="6"/>
  <c r="S9" i="6" l="1"/>
  <c r="E5" i="14"/>
  <c r="S5" i="7"/>
  <c r="S9" i="7" l="1"/>
  <c r="E6" i="14"/>
  <c r="S5" i="8"/>
  <c r="S9" i="8" l="1"/>
  <c r="E7" i="14"/>
  <c r="S5" i="9"/>
  <c r="S9" i="9" l="1"/>
  <c r="E8" i="14"/>
  <c r="S5" i="10"/>
  <c r="S9" i="10" l="1"/>
  <c r="E9" i="14"/>
  <c r="S5" i="11"/>
  <c r="S9" i="11" l="1"/>
  <c r="E10" i="14"/>
  <c r="S5" i="12"/>
  <c r="S9" i="12" l="1"/>
  <c r="E11" i="14"/>
  <c r="S5" i="13"/>
  <c r="S9" i="13" l="1"/>
  <c r="E13" i="14" s="1"/>
  <c r="E1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memic</author>
    <author>Sejla Memic</author>
  </authors>
  <commentList>
    <comment ref="I4" authorId="0" shapeId="0" xr:uid="{00000000-0006-0000-00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 ref="S5" authorId="1" shapeId="0" xr:uid="{A969E5ED-FE56-4C7A-8520-E2A0288D58CF}">
      <text>
        <r>
          <rPr>
            <sz val="12"/>
            <color indexed="81"/>
            <rFont val="Segoe UI"/>
            <family val="2"/>
          </rPr>
          <t>Übertrag aus Vorjahr eingeben.</t>
        </r>
        <r>
          <rPr>
            <sz val="9"/>
            <color indexed="81"/>
            <rFont val="Segoe UI"/>
            <charset val="1"/>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9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A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B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Thomas Ramel</author>
  </authors>
  <commentList>
    <comment ref="C1" authorId="0" shapeId="0" xr:uid="{00000000-0006-0000-0C00-000001000000}">
      <text>
        <r>
          <rPr>
            <b/>
            <sz val="9"/>
            <color indexed="81"/>
            <rFont val="Tahoma"/>
            <family val="2"/>
          </rPr>
          <t xml:space="preserve">Ein 'x' eingeben, um Feiertage zu markieren.
Bis Zelle A49 können Sie weitere Feiertage eingeben und mit x werden weitere Feiertage in Urlaubsübersicht angezeigt.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1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2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3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4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5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6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7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memic</author>
  </authors>
  <commentList>
    <comment ref="I4" authorId="0" shapeId="0" xr:uid="{00000000-0006-0000-0800-000001000000}">
      <text>
        <r>
          <rPr>
            <b/>
            <sz val="9"/>
            <color indexed="81"/>
            <rFont val="Segoe UI"/>
            <family val="2"/>
          </rPr>
          <t xml:space="preserve">Wenn die Pause vom Wochenplan abweicht so kann die hier manuell erfasst werden. In diesem Fall wird nur die manuelle Pause von der Istzeit abgezogen. Feld leer lassen um die vorgegebene Pause automatisch zu berücksichtigen. </t>
        </r>
        <r>
          <rPr>
            <sz val="9"/>
            <color indexed="81"/>
            <rFont val="Segoe UI"/>
            <family val="2"/>
          </rPr>
          <t xml:space="preserve">
</t>
        </r>
      </text>
    </comment>
  </commentList>
</comments>
</file>

<file path=xl/sharedStrings.xml><?xml version="1.0" encoding="utf-8"?>
<sst xmlns="http://schemas.openxmlformats.org/spreadsheetml/2006/main" count="329" uniqueCount="53">
  <si>
    <t>Arbeitszeit</t>
  </si>
  <si>
    <t>von</t>
  </si>
  <si>
    <t>bis</t>
  </si>
  <si>
    <t>Pause</t>
  </si>
  <si>
    <t>Datum</t>
  </si>
  <si>
    <t>Tag</t>
  </si>
  <si>
    <t>Sollzeit</t>
  </si>
  <si>
    <t>Istzeit</t>
  </si>
  <si>
    <t>Wochentag</t>
  </si>
  <si>
    <t>Wochensoll</t>
  </si>
  <si>
    <t>Wochenplan</t>
  </si>
  <si>
    <t>Monat</t>
  </si>
  <si>
    <t>Saldo</t>
  </si>
  <si>
    <t>Monatssaldo</t>
  </si>
  <si>
    <t>Saldo Übertrag</t>
  </si>
  <si>
    <t>Feiertag?</t>
  </si>
  <si>
    <t>x</t>
  </si>
  <si>
    <t>Neujahr</t>
  </si>
  <si>
    <t>Berchtoldstag</t>
  </si>
  <si>
    <t>3 Könige</t>
  </si>
  <si>
    <t>Rosenmontag</t>
  </si>
  <si>
    <t>Karfreitag</t>
  </si>
  <si>
    <t>Ostersamstag</t>
  </si>
  <si>
    <t>Ostersonntag</t>
  </si>
  <si>
    <t>Ostermontag</t>
  </si>
  <si>
    <t>1. Mai</t>
  </si>
  <si>
    <t>Christi Himmelfahrt</t>
  </si>
  <si>
    <t>Muttertag</t>
  </si>
  <si>
    <t>Pfingstsamstag</t>
  </si>
  <si>
    <t>Pfingstsonntag</t>
  </si>
  <si>
    <t>Pfingstmontag</t>
  </si>
  <si>
    <t>Fronleichnam</t>
  </si>
  <si>
    <t>Nationalfeiertag (CH)</t>
  </si>
  <si>
    <t>Tag der deutschen Einheit (D)</t>
  </si>
  <si>
    <t>Erntedankfest</t>
  </si>
  <si>
    <t>Nationalfeiertag (AT)</t>
  </si>
  <si>
    <t>Reformationstag</t>
  </si>
  <si>
    <t>Allerheiligen</t>
  </si>
  <si>
    <t>Volkstrauertag</t>
  </si>
  <si>
    <t>Buss- und Bettag</t>
  </si>
  <si>
    <t>Totensonntag/Ewigkeitssontag</t>
  </si>
  <si>
    <t>1. Advent</t>
  </si>
  <si>
    <t>2. Advent</t>
  </si>
  <si>
    <t>3. Advent</t>
  </si>
  <si>
    <t>4. Advent</t>
  </si>
  <si>
    <t>Heilig Abend</t>
  </si>
  <si>
    <t>1. Weihnachtstag</t>
  </si>
  <si>
    <t>2. Weihnachtstag</t>
  </si>
  <si>
    <t>Silvester</t>
  </si>
  <si>
    <t>Sollzeit 0 am Feiertag?</t>
  </si>
  <si>
    <t>Feiertag</t>
  </si>
  <si>
    <t>ja</t>
  </si>
  <si>
    <t>Differenz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</si>
</sst>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d"/>
    <numFmt numFmtId="166" formatCode="ddd/"/>
    <numFmt numFmtId="167" formatCode="hh:mm;@"/>
    <numFmt numFmtId="168" formatCode="[hh]:mm"/>
    <numFmt numFmtId="169" formatCode="dddd"/>
    <numFmt numFmtId="170" formatCode="[hh]:mm;@"/>
    <numFmt numFmtId="171" formatCode="mmmm"/>
    <numFmt numFmtId="172" formatCode="dd/mm/yyyy;;"/>
    <numFmt numFmtId="173" formatCode="yyyy"/>
  </numFmts>
  <fonts count="20" x14ac:knownFonts="1">
    <font>
      <sz val="11"/>
      <color theme="1"/>
      <name val="Calibri"/>
      <family val="2"/>
      <scheme val="minor"/>
    </font>
    <font>
      <sz val="14"/>
      <color theme="1"/>
      <name val="Calibri"/>
      <family val="2"/>
      <scheme val="minor"/>
    </font>
    <font>
      <b/>
      <sz val="22"/>
      <color theme="1"/>
      <name val="Calibri"/>
      <family val="2"/>
      <scheme val="minor"/>
    </font>
    <font>
      <b/>
      <sz val="14"/>
      <color theme="1"/>
      <name val="Calibri"/>
      <family val="2"/>
      <scheme val="minor"/>
    </font>
    <font>
      <sz val="9"/>
      <color indexed="81"/>
      <name val="Segoe UI"/>
      <family val="2"/>
    </font>
    <font>
      <b/>
      <sz val="9"/>
      <color indexed="81"/>
      <name val="Segoe UI"/>
      <family val="2"/>
    </font>
    <font>
      <b/>
      <sz val="11"/>
      <color theme="1"/>
      <name val="Calibri"/>
      <family val="2"/>
      <scheme val="minor"/>
    </font>
    <font>
      <b/>
      <sz val="12"/>
      <color theme="1"/>
      <name val="Calibri"/>
      <family val="2"/>
      <scheme val="minor"/>
    </font>
    <font>
      <sz val="14"/>
      <color rgb="FFFF0000"/>
      <name val="Calibri"/>
      <family val="2"/>
      <scheme val="minor"/>
    </font>
    <font>
      <b/>
      <sz val="16"/>
      <color theme="1"/>
      <name val="Calibri"/>
      <family val="2"/>
      <scheme val="minor"/>
    </font>
    <font>
      <sz val="12"/>
      <color rgb="FF5A5A5A"/>
      <name val="Consolas"/>
      <family val="3"/>
    </font>
    <font>
      <b/>
      <sz val="11"/>
      <color theme="1" tint="0.249977111117893"/>
      <name val="Calibri"/>
      <family val="2"/>
      <scheme val="minor"/>
    </font>
    <font>
      <b/>
      <sz val="10"/>
      <color theme="1" tint="0.249977111117893"/>
      <name val="Arial"/>
      <family val="2"/>
    </font>
    <font>
      <b/>
      <sz val="10"/>
      <color theme="1" tint="0.249977111117893"/>
      <name val="Arial Unicode MS"/>
      <family val="2"/>
    </font>
    <font>
      <sz val="11"/>
      <color theme="1" tint="0.249977111117893"/>
      <name val="Calibri"/>
      <family val="2"/>
      <scheme val="minor"/>
    </font>
    <font>
      <sz val="10"/>
      <color theme="1" tint="0.249977111117893"/>
      <name val="Arial"/>
      <family val="2"/>
    </font>
    <font>
      <b/>
      <sz val="9"/>
      <color indexed="81"/>
      <name val="Tahoma"/>
      <family val="2"/>
    </font>
    <font>
      <sz val="1"/>
      <color theme="0"/>
      <name val="Calibri"/>
      <family val="2"/>
      <scheme val="minor"/>
    </font>
    <font>
      <sz val="9"/>
      <color indexed="81"/>
      <name val="Segoe UI"/>
      <charset val="1"/>
    </font>
    <font>
      <sz val="12"/>
      <color indexed="81"/>
      <name val="Segoe UI"/>
      <family val="2"/>
    </font>
  </fonts>
  <fills count="12">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rgb="FF33CCFF"/>
        <bgColor indexed="64"/>
      </patternFill>
    </fill>
    <fill>
      <patternFill patternType="solid">
        <fgColor rgb="FFD6F7FC"/>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2"/>
        <bgColor indexed="64"/>
      </patternFill>
    </fill>
    <fill>
      <patternFill patternType="solid">
        <fgColor theme="0"/>
        <bgColor indexed="64"/>
      </patternFill>
    </fill>
  </fills>
  <borders count="3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right/>
      <top style="medium">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top style="hair">
        <color indexed="64"/>
      </top>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double">
        <color indexed="64"/>
      </left>
      <right/>
      <top style="double">
        <color indexed="64"/>
      </top>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167" fontId="0" fillId="0" borderId="0" xfId="0" applyNumberFormat="1"/>
    <xf numFmtId="0" fontId="6" fillId="0" borderId="0" xfId="0" applyFont="1"/>
    <xf numFmtId="0" fontId="7" fillId="0" borderId="0" xfId="0" applyFont="1" applyFill="1" applyBorder="1" applyAlignment="1">
      <alignment horizontal="center"/>
    </xf>
    <xf numFmtId="0" fontId="7" fillId="0" borderId="0" xfId="0" applyFont="1"/>
    <xf numFmtId="20" fontId="0" fillId="0" borderId="0" xfId="0" applyNumberFormat="1"/>
    <xf numFmtId="166" fontId="0" fillId="0" borderId="9" xfId="0" applyNumberFormat="1" applyBorder="1"/>
    <xf numFmtId="0" fontId="0" fillId="0" borderId="10" xfId="0" applyBorder="1" applyAlignment="1">
      <alignment horizontal="center"/>
    </xf>
    <xf numFmtId="165" fontId="1" fillId="0" borderId="11" xfId="0" applyNumberFormat="1" applyFont="1" applyBorder="1"/>
    <xf numFmtId="165" fontId="1" fillId="0" borderId="13" xfId="0" applyNumberFormat="1" applyFont="1" applyBorder="1"/>
    <xf numFmtId="166" fontId="1" fillId="0" borderId="12" xfId="0" applyNumberFormat="1" applyFont="1" applyBorder="1"/>
    <xf numFmtId="166" fontId="1" fillId="0" borderId="14" xfId="0" applyNumberFormat="1" applyFont="1" applyBorder="1"/>
    <xf numFmtId="165" fontId="1" fillId="0" borderId="18" xfId="0" applyNumberFormat="1" applyFont="1" applyBorder="1"/>
    <xf numFmtId="166" fontId="1" fillId="0" borderId="19" xfId="0" applyNumberFormat="1" applyFont="1" applyBorder="1"/>
    <xf numFmtId="166" fontId="0" fillId="0" borderId="20" xfId="0" applyNumberFormat="1" applyBorder="1"/>
    <xf numFmtId="0" fontId="0" fillId="0" borderId="21" xfId="0" applyBorder="1"/>
    <xf numFmtId="0" fontId="3" fillId="4" borderId="15" xfId="0" applyFont="1" applyFill="1" applyBorder="1" applyAlignment="1">
      <alignment horizontal="center"/>
    </xf>
    <xf numFmtId="0" fontId="3" fillId="4" borderId="16" xfId="0" applyFont="1" applyFill="1" applyBorder="1" applyAlignment="1">
      <alignment horizontal="center"/>
    </xf>
    <xf numFmtId="0" fontId="3" fillId="4" borderId="5" xfId="0" applyFont="1" applyFill="1" applyBorder="1" applyAlignment="1">
      <alignment horizontal="center"/>
    </xf>
    <xf numFmtId="166" fontId="0" fillId="0" borderId="29" xfId="0" applyNumberFormat="1" applyBorder="1"/>
    <xf numFmtId="167" fontId="0" fillId="0" borderId="2" xfId="0" applyNumberFormat="1" applyBorder="1" applyAlignment="1" applyProtection="1">
      <alignment horizontal="center"/>
      <protection locked="0"/>
    </xf>
    <xf numFmtId="167" fontId="0" fillId="0" borderId="1" xfId="0" applyNumberFormat="1" applyBorder="1" applyAlignment="1" applyProtection="1">
      <alignment horizontal="center"/>
      <protection locked="0"/>
    </xf>
    <xf numFmtId="167" fontId="0" fillId="0" borderId="4" xfId="0" applyNumberFormat="1" applyBorder="1" applyAlignment="1" applyProtection="1">
      <alignment horizontal="center"/>
      <protection locked="0"/>
    </xf>
    <xf numFmtId="167" fontId="0" fillId="0" borderId="3" xfId="0" applyNumberFormat="1" applyBorder="1" applyAlignment="1" applyProtection="1">
      <alignment horizontal="center"/>
      <protection locked="0"/>
    </xf>
    <xf numFmtId="167" fontId="1" fillId="0" borderId="23" xfId="0" applyNumberFormat="1" applyFont="1" applyBorder="1" applyProtection="1">
      <protection locked="0"/>
    </xf>
    <xf numFmtId="167" fontId="1" fillId="0" borderId="22" xfId="0" applyNumberFormat="1" applyFont="1" applyBorder="1" applyProtection="1">
      <protection locked="0"/>
    </xf>
    <xf numFmtId="167" fontId="1" fillId="2" borderId="22" xfId="0" applyNumberFormat="1" applyFont="1" applyFill="1" applyBorder="1" applyProtection="1">
      <protection locked="0"/>
    </xf>
    <xf numFmtId="167" fontId="1" fillId="2" borderId="27" xfId="0" applyNumberFormat="1" applyFont="1" applyFill="1" applyBorder="1" applyProtection="1">
      <protection locked="0"/>
    </xf>
    <xf numFmtId="0" fontId="0" fillId="0" borderId="0" xfId="0" applyAlignment="1">
      <alignment horizontal="center"/>
    </xf>
    <xf numFmtId="14" fontId="0" fillId="0" borderId="21" xfId="0" applyNumberFormat="1" applyBorder="1"/>
    <xf numFmtId="0" fontId="12" fillId="7" borderId="37" xfId="0" applyFont="1" applyFill="1" applyBorder="1" applyAlignment="1">
      <alignment horizontal="center"/>
    </xf>
    <xf numFmtId="0" fontId="11" fillId="7" borderId="37" xfId="0" applyFont="1" applyFill="1" applyBorder="1" applyAlignment="1" applyProtection="1">
      <alignment horizontal="center"/>
      <protection locked="0"/>
    </xf>
    <xf numFmtId="0" fontId="13" fillId="0" borderId="37" xfId="0" applyFont="1" applyBorder="1" applyAlignment="1" applyProtection="1">
      <alignment horizontal="center"/>
      <protection locked="0"/>
    </xf>
    <xf numFmtId="172" fontId="15" fillId="8" borderId="37" xfId="0" applyNumberFormat="1" applyFont="1" applyFill="1" applyBorder="1"/>
    <xf numFmtId="0" fontId="14" fillId="0" borderId="37" xfId="0" applyFont="1" applyBorder="1" applyAlignment="1" applyProtection="1">
      <alignment horizontal="center"/>
      <protection locked="0"/>
    </xf>
    <xf numFmtId="49" fontId="14" fillId="0" borderId="37" xfId="0" applyNumberFormat="1" applyFont="1" applyBorder="1" applyProtection="1">
      <protection locked="0"/>
    </xf>
    <xf numFmtId="14" fontId="14" fillId="0" borderId="37" xfId="0" applyNumberFormat="1" applyFont="1" applyBorder="1" applyProtection="1">
      <protection locked="0"/>
    </xf>
    <xf numFmtId="0" fontId="14" fillId="0" borderId="37" xfId="0" applyFont="1" applyBorder="1" applyProtection="1">
      <protection locked="0"/>
    </xf>
    <xf numFmtId="0" fontId="0" fillId="0" borderId="0" xfId="0" applyProtection="1">
      <protection locked="0"/>
    </xf>
    <xf numFmtId="0" fontId="11" fillId="7" borderId="37" xfId="0" applyNumberFormat="1" applyFont="1" applyFill="1" applyBorder="1" applyAlignment="1" applyProtection="1">
      <alignment horizontal="center"/>
    </xf>
    <xf numFmtId="14" fontId="14" fillId="0" borderId="37" xfId="0" quotePrefix="1" applyNumberFormat="1" applyFont="1" applyBorder="1" applyProtection="1"/>
    <xf numFmtId="0" fontId="6" fillId="9" borderId="37" xfId="0" applyFont="1" applyFill="1" applyBorder="1"/>
    <xf numFmtId="0" fontId="0" fillId="9" borderId="37" xfId="0" applyFill="1" applyBorder="1" applyAlignment="1" applyProtection="1">
      <alignment horizontal="center"/>
      <protection locked="0"/>
    </xf>
    <xf numFmtId="14" fontId="15" fillId="0" borderId="37" xfId="0" quotePrefix="1" applyNumberFormat="1" applyFont="1" applyBorder="1" applyProtection="1"/>
    <xf numFmtId="171" fontId="3" fillId="4" borderId="5" xfId="0" applyNumberFormat="1" applyFont="1" applyFill="1" applyBorder="1" applyAlignment="1">
      <alignment horizontal="right"/>
    </xf>
    <xf numFmtId="0" fontId="1" fillId="0" borderId="0" xfId="0" applyFont="1" applyAlignment="1">
      <alignment horizontal="center"/>
    </xf>
    <xf numFmtId="171" fontId="1" fillId="0" borderId="23" xfId="0" applyNumberFormat="1" applyFont="1" applyBorder="1" applyAlignment="1">
      <alignment horizontal="right"/>
    </xf>
    <xf numFmtId="168" fontId="1" fillId="0" borderId="23" xfId="0" applyNumberFormat="1" applyFont="1" applyBorder="1"/>
    <xf numFmtId="0" fontId="1" fillId="0" borderId="0" xfId="0" applyFont="1"/>
    <xf numFmtId="171" fontId="1" fillId="0" borderId="22" xfId="0" applyNumberFormat="1" applyFont="1" applyBorder="1" applyAlignment="1">
      <alignment horizontal="right"/>
    </xf>
    <xf numFmtId="168" fontId="1" fillId="0" borderId="22" xfId="0" applyNumberFormat="1" applyFont="1" applyBorder="1"/>
    <xf numFmtId="171" fontId="1" fillId="10" borderId="22" xfId="0" applyNumberFormat="1" applyFont="1" applyFill="1" applyBorder="1" applyAlignment="1">
      <alignment horizontal="right"/>
    </xf>
    <xf numFmtId="168" fontId="1" fillId="10" borderId="22" xfId="0" applyNumberFormat="1" applyFont="1" applyFill="1" applyBorder="1"/>
    <xf numFmtId="171" fontId="1" fillId="10" borderId="35" xfId="0" applyNumberFormat="1" applyFont="1" applyFill="1" applyBorder="1" applyAlignment="1">
      <alignment horizontal="right"/>
    </xf>
    <xf numFmtId="168" fontId="1" fillId="10" borderId="35" xfId="0" applyNumberFormat="1" applyFont="1" applyFill="1" applyBorder="1"/>
    <xf numFmtId="173" fontId="17" fillId="11" borderId="0" xfId="0" applyNumberFormat="1" applyFont="1" applyFill="1"/>
    <xf numFmtId="0" fontId="6" fillId="0" borderId="0" xfId="0" applyFont="1" applyFill="1" applyBorder="1" applyAlignment="1">
      <alignment horizontal="center"/>
    </xf>
    <xf numFmtId="0" fontId="3" fillId="0" borderId="0" xfId="0" applyFont="1" applyProtection="1">
      <protection locked="0"/>
    </xf>
    <xf numFmtId="0" fontId="3" fillId="4" borderId="15" xfId="0" applyFont="1" applyFill="1" applyBorder="1" applyAlignment="1" applyProtection="1">
      <alignment horizontal="center"/>
      <protection locked="0"/>
    </xf>
    <xf numFmtId="0" fontId="3" fillId="4" borderId="17" xfId="0" applyFont="1" applyFill="1" applyBorder="1" applyAlignment="1" applyProtection="1">
      <alignment horizontal="center"/>
      <protection locked="0"/>
    </xf>
    <xf numFmtId="0" fontId="3" fillId="4" borderId="16" xfId="0" applyFont="1" applyFill="1" applyBorder="1" applyAlignment="1" applyProtection="1">
      <alignment horizontal="center"/>
      <protection locked="0"/>
    </xf>
    <xf numFmtId="167" fontId="0" fillId="0" borderId="36" xfId="0" applyNumberFormat="1" applyBorder="1" applyAlignment="1" applyProtection="1">
      <alignment horizontal="center"/>
      <protection locked="0"/>
    </xf>
    <xf numFmtId="167" fontId="0" fillId="0" borderId="24" xfId="0" applyNumberFormat="1" applyBorder="1" applyAlignment="1" applyProtection="1">
      <alignment horizontal="center"/>
      <protection locked="0"/>
    </xf>
    <xf numFmtId="167" fontId="0" fillId="0" borderId="25" xfId="0" applyNumberFormat="1" applyBorder="1" applyAlignment="1" applyProtection="1">
      <alignment horizontal="center"/>
      <protection locked="0"/>
    </xf>
    <xf numFmtId="0" fontId="0" fillId="0" borderId="21" xfId="0" applyBorder="1" applyProtection="1">
      <protection locked="0"/>
    </xf>
    <xf numFmtId="0" fontId="0" fillId="0" borderId="0" xfId="0" applyBorder="1" applyProtection="1">
      <protection locked="0"/>
    </xf>
    <xf numFmtId="0" fontId="3" fillId="4" borderId="5" xfId="0" applyFont="1" applyFill="1" applyBorder="1" applyAlignment="1" applyProtection="1">
      <alignment horizontal="right"/>
      <protection locked="0"/>
    </xf>
    <xf numFmtId="0" fontId="3" fillId="4" borderId="5" xfId="0" applyFont="1" applyFill="1" applyBorder="1" applyAlignment="1" applyProtection="1">
      <alignment horizontal="center"/>
      <protection locked="0"/>
    </xf>
    <xf numFmtId="169" fontId="1" fillId="0" borderId="23" xfId="0" applyNumberFormat="1" applyFont="1" applyBorder="1" applyAlignment="1" applyProtection="1">
      <alignment horizontal="right"/>
      <protection locked="0"/>
    </xf>
    <xf numFmtId="14" fontId="3" fillId="6" borderId="30" xfId="0" applyNumberFormat="1" applyFont="1" applyFill="1" applyBorder="1" applyAlignment="1" applyProtection="1">
      <protection locked="0"/>
    </xf>
    <xf numFmtId="170" fontId="9" fillId="6" borderId="31" xfId="0" applyNumberFormat="1" applyFont="1" applyFill="1" applyBorder="1" applyAlignment="1" applyProtection="1">
      <alignment horizontal="center"/>
      <protection locked="0"/>
    </xf>
    <xf numFmtId="169" fontId="1" fillId="0" borderId="22" xfId="0" applyNumberFormat="1" applyFont="1" applyBorder="1" applyAlignment="1" applyProtection="1">
      <alignment horizontal="right"/>
      <protection locked="0"/>
    </xf>
    <xf numFmtId="14" fontId="3" fillId="6" borderId="32" xfId="0" applyNumberFormat="1" applyFont="1" applyFill="1" applyBorder="1" applyAlignment="1" applyProtection="1">
      <protection locked="0"/>
    </xf>
    <xf numFmtId="0" fontId="3" fillId="6" borderId="32" xfId="0" applyNumberFormat="1" applyFont="1" applyFill="1" applyBorder="1" applyAlignment="1" applyProtection="1">
      <protection locked="0"/>
    </xf>
    <xf numFmtId="14" fontId="3" fillId="6" borderId="33" xfId="0" applyNumberFormat="1" applyFont="1" applyFill="1" applyBorder="1" applyAlignment="1" applyProtection="1">
      <protection locked="0"/>
    </xf>
    <xf numFmtId="170" fontId="9" fillId="6" borderId="34" xfId="0" applyNumberFormat="1" applyFont="1" applyFill="1" applyBorder="1" applyAlignment="1" applyProtection="1">
      <alignment horizontal="center"/>
      <protection locked="0"/>
    </xf>
    <xf numFmtId="169" fontId="8" fillId="0" borderId="22" xfId="0" applyNumberFormat="1" applyFont="1" applyBorder="1" applyAlignment="1" applyProtection="1">
      <alignment horizontal="right"/>
      <protection locked="0"/>
    </xf>
    <xf numFmtId="169" fontId="8" fillId="0" borderId="26" xfId="0" applyNumberFormat="1" applyFont="1" applyBorder="1" applyAlignment="1" applyProtection="1">
      <alignment horizontal="right"/>
      <protection locked="0"/>
    </xf>
    <xf numFmtId="0" fontId="3" fillId="3" borderId="28" xfId="0" applyFont="1" applyFill="1" applyBorder="1" applyProtection="1">
      <protection locked="0"/>
    </xf>
    <xf numFmtId="168" fontId="3" fillId="3" borderId="21" xfId="0" applyNumberFormat="1" applyFont="1" applyFill="1" applyBorder="1" applyProtection="1">
      <protection locked="0"/>
    </xf>
    <xf numFmtId="168" fontId="1" fillId="0" borderId="28" xfId="0" applyNumberFormat="1" applyFont="1" applyBorder="1" applyProtection="1">
      <protection locked="0"/>
    </xf>
    <xf numFmtId="0" fontId="6" fillId="0" borderId="0" xfId="0" applyFont="1" applyProtection="1">
      <protection locked="0"/>
    </xf>
    <xf numFmtId="20" fontId="0" fillId="0" borderId="0" xfId="0" applyNumberFormat="1" applyProtection="1">
      <protection locked="0"/>
    </xf>
    <xf numFmtId="170" fontId="0" fillId="0" borderId="0" xfId="0" applyNumberFormat="1" applyProtection="1">
      <protection locked="0"/>
    </xf>
    <xf numFmtId="14" fontId="0" fillId="0" borderId="0" xfId="0" applyNumberFormat="1" applyProtection="1">
      <protection locked="0"/>
    </xf>
    <xf numFmtId="15" fontId="0" fillId="0" borderId="0" xfId="0" applyNumberFormat="1" applyProtection="1">
      <protection locked="0"/>
    </xf>
    <xf numFmtId="0" fontId="10" fillId="0" borderId="0" xfId="0" applyFont="1" applyProtection="1">
      <protection locked="0"/>
    </xf>
    <xf numFmtId="14" fontId="3" fillId="5" borderId="6" xfId="0" applyNumberFormat="1" applyFont="1" applyFill="1" applyBorder="1" applyAlignment="1" applyProtection="1">
      <alignment horizontal="center"/>
      <protection locked="0"/>
    </xf>
    <xf numFmtId="14" fontId="3" fillId="5" borderId="8" xfId="0" applyNumberFormat="1" applyFont="1" applyFill="1" applyBorder="1" applyAlignment="1" applyProtection="1">
      <alignment horizontal="center"/>
      <protection locked="0"/>
    </xf>
    <xf numFmtId="0" fontId="3" fillId="5" borderId="6" xfId="0" applyFont="1" applyFill="1" applyBorder="1" applyAlignment="1" applyProtection="1">
      <alignment horizontal="center"/>
      <protection locked="0"/>
    </xf>
    <xf numFmtId="0" fontId="3" fillId="5" borderId="7" xfId="0" applyFont="1" applyFill="1" applyBorder="1" applyAlignment="1" applyProtection="1">
      <alignment horizontal="center"/>
      <protection locked="0"/>
    </xf>
    <xf numFmtId="0" fontId="3" fillId="5" borderId="8" xfId="0" applyFont="1" applyFill="1" applyBorder="1" applyAlignment="1" applyProtection="1">
      <alignment horizontal="center"/>
      <protection locked="0"/>
    </xf>
    <xf numFmtId="164" fontId="2" fillId="0" borderId="0" xfId="0" applyNumberFormat="1" applyFont="1" applyAlignment="1">
      <alignment horizontal="center"/>
    </xf>
  </cellXfs>
  <cellStyles count="1">
    <cellStyle name="Standard" xfId="0" builtinId="0"/>
  </cellStyles>
  <dxfs count="26">
    <dxf>
      <fill>
        <patternFill>
          <bgColor indexed="41"/>
        </patternFill>
      </fill>
    </dxf>
    <dxf>
      <fill>
        <patternFill>
          <bgColor theme="8" tint="0.59996337778862885"/>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s>
  <tableStyles count="0" defaultTableStyle="TableStyleMedium2" defaultPivotStyle="PivotStyleLight16"/>
  <colors>
    <mruColors>
      <color rgb="FF33CCFF"/>
      <color rgb="FFD6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2" name="Grafik 1">
          <a:extLst>
            <a:ext uri="{FF2B5EF4-FFF2-40B4-BE49-F238E27FC236}">
              <a16:creationId xmlns:a16="http://schemas.microsoft.com/office/drawing/2014/main" id="{B38F7F9E-7DF3-475A-8FED-50A0647CF920}"/>
            </a:ext>
          </a:extLst>
        </xdr:cNvPr>
        <xdr:cNvPicPr>
          <a:picLocks noChangeAspect="1"/>
        </xdr:cNvPicPr>
      </xdr:nvPicPr>
      <xdr:blipFill>
        <a:blip xmlns:r="http://schemas.openxmlformats.org/officeDocument/2006/relationships" r:embed="rId1"/>
        <a:stretch>
          <a:fillRect/>
        </a:stretch>
      </xdr:blipFill>
      <xdr:spPr>
        <a:xfrm>
          <a:off x="4752975" y="476250"/>
          <a:ext cx="1408298" cy="2377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A490CD0F-8C63-45EE-B4C5-B9738FDAFD5A}"/>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DCBF9E42-9DE3-4125-9C51-515DE7C17D5E}"/>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2552FA3B-799F-463D-9C0C-58342FA88107}"/>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842EF0EE-A300-4BDD-9D20-19A329887976}"/>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55CDAB9C-119B-47A8-8F75-F54D4DB7DFE0}"/>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E293CB80-1952-445C-9C15-59A40983B3DA}"/>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689B03EE-7625-4E44-B64E-A578A70B8C6C}"/>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0C600372-A7C0-4AD7-8F18-52D250FB60C1}"/>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92FF8BBB-16D6-4AF9-9FA0-0826BBB53D89}"/>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7AE3F11C-1752-44F7-91A3-A6F9BDC03CE3}"/>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10</xdr:col>
      <xdr:colOff>323850</xdr:colOff>
      <xdr:row>1</xdr:row>
      <xdr:rowOff>114300</xdr:rowOff>
    </xdr:from>
    <xdr:to>
      <xdr:col>12</xdr:col>
      <xdr:colOff>8123</xdr:colOff>
      <xdr:row>2</xdr:row>
      <xdr:rowOff>152040</xdr:rowOff>
    </xdr:to>
    <xdr:pic>
      <xdr:nvPicPr>
        <xdr:cNvPr id="3" name="Grafik 2">
          <a:extLst>
            <a:ext uri="{FF2B5EF4-FFF2-40B4-BE49-F238E27FC236}">
              <a16:creationId xmlns:a16="http://schemas.microsoft.com/office/drawing/2014/main" id="{0C20605C-936F-47BC-9194-790FF5F87822}"/>
            </a:ext>
          </a:extLst>
        </xdr:cNvPr>
        <xdr:cNvPicPr>
          <a:picLocks noChangeAspect="1"/>
        </xdr:cNvPicPr>
      </xdr:nvPicPr>
      <xdr:blipFill>
        <a:blip xmlns:r="http://schemas.openxmlformats.org/officeDocument/2006/relationships" r:embed="rId1"/>
        <a:stretch>
          <a:fillRect/>
        </a:stretch>
      </xdr:blipFill>
      <xdr:spPr>
        <a:xfrm>
          <a:off x="4819650" y="476250"/>
          <a:ext cx="1541648" cy="237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jla\AppData\Local\Temp\Arbeitsrapport-2017-mit-Soll-&#220;ber-und-Minusze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sheetName val="Februar"/>
      <sheetName val="März"/>
      <sheetName val="April"/>
      <sheetName val="Mai"/>
      <sheetName val="Juni"/>
      <sheetName val="Juli"/>
      <sheetName val="August"/>
      <sheetName val="September"/>
      <sheetName val="Oktober"/>
      <sheetName val="November"/>
      <sheetName val="Dezember"/>
      <sheetName val="Feiertag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v>42736</v>
          </cell>
        </row>
        <row r="3">
          <cell r="B3">
            <v>42737</v>
          </cell>
        </row>
        <row r="4">
          <cell r="B4">
            <v>0</v>
          </cell>
        </row>
        <row r="5">
          <cell r="B5">
            <v>0</v>
          </cell>
        </row>
        <row r="6">
          <cell r="B6">
            <v>42839</v>
          </cell>
        </row>
        <row r="7">
          <cell r="B7">
            <v>42840</v>
          </cell>
        </row>
        <row r="8">
          <cell r="B8">
            <v>42841</v>
          </cell>
        </row>
        <row r="9">
          <cell r="B9">
            <v>42842</v>
          </cell>
        </row>
        <row r="10">
          <cell r="B10">
            <v>0</v>
          </cell>
        </row>
        <row r="11">
          <cell r="B11">
            <v>42880</v>
          </cell>
        </row>
        <row r="12">
          <cell r="B12">
            <v>0</v>
          </cell>
        </row>
        <row r="13">
          <cell r="B13">
            <v>0</v>
          </cell>
        </row>
        <row r="14">
          <cell r="B14">
            <v>42889</v>
          </cell>
        </row>
        <row r="15">
          <cell r="B15">
            <v>42890</v>
          </cell>
        </row>
        <row r="16">
          <cell r="B16">
            <v>42891</v>
          </cell>
        </row>
        <row r="17">
          <cell r="B17">
            <v>0</v>
          </cell>
        </row>
        <row r="18">
          <cell r="B18">
            <v>42948</v>
          </cell>
        </row>
        <row r="19">
          <cell r="B19">
            <v>0</v>
          </cell>
        </row>
        <row r="20">
          <cell r="B20">
            <v>0</v>
          </cell>
        </row>
        <row r="21">
          <cell r="B21">
            <v>0</v>
          </cell>
        </row>
        <row r="22">
          <cell r="B22">
            <v>0</v>
          </cell>
        </row>
        <row r="23">
          <cell r="B23">
            <v>0</v>
          </cell>
        </row>
        <row r="24">
          <cell r="B24">
            <v>0</v>
          </cell>
        </row>
        <row r="25">
          <cell r="B25">
            <v>0</v>
          </cell>
        </row>
        <row r="26">
          <cell r="B26">
            <v>0</v>
          </cell>
        </row>
        <row r="27">
          <cell r="B27">
            <v>0</v>
          </cell>
        </row>
        <row r="28">
          <cell r="B28">
            <v>0</v>
          </cell>
        </row>
        <row r="29">
          <cell r="B29">
            <v>0</v>
          </cell>
        </row>
        <row r="30">
          <cell r="B30">
            <v>0</v>
          </cell>
        </row>
        <row r="31">
          <cell r="B31">
            <v>43094</v>
          </cell>
        </row>
        <row r="32">
          <cell r="B32">
            <v>43095</v>
          </cell>
        </row>
        <row r="33">
          <cell r="B33">
            <v>43100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63"/>
  <sheetViews>
    <sheetView showGridLines="0" tabSelected="1" zoomScaleNormal="100" workbookViewId="0">
      <pane xSplit="4" ySplit="4" topLeftCell="E5" activePane="bottomRight" state="frozen"/>
      <selection activeCell="K39" sqref="K39"/>
      <selection pane="topRight" activeCell="K39" sqref="K39"/>
      <selection pane="bottomLeft" activeCell="K39" sqref="K39"/>
      <selection pane="bottomRight" activeCell="E5" sqref="E5"/>
    </sheetView>
  </sheetViews>
  <sheetFormatPr baseColWidth="10" defaultRowHeight="15" x14ac:dyDescent="0.25"/>
  <cols>
    <col min="1" max="1" width="2.28515625" customWidth="1"/>
    <col min="2" max="2" width="8.85546875" customWidth="1"/>
    <col min="3" max="3" width="5.7109375" customWidth="1"/>
    <col min="4" max="4" width="0.85546875" customWidth="1"/>
    <col min="5" max="8" width="6.7109375" customWidth="1"/>
    <col min="9" max="9" width="8.85546875" customWidth="1"/>
    <col min="10" max="10" width="14" customWidth="1"/>
    <col min="11" max="11" width="13.7109375" customWidth="1"/>
    <col min="12" max="12" width="14.140625" customWidth="1"/>
    <col min="13" max="13" width="13.28515625" style="38" customWidth="1"/>
    <col min="14" max="14" width="19.5703125" style="38" customWidth="1"/>
    <col min="15" max="15" width="15.7109375" style="38" customWidth="1"/>
    <col min="16" max="17" width="11.42578125" style="38"/>
    <col min="18" max="18" width="30.7109375" style="38" customWidth="1"/>
    <col min="19" max="19" width="13.28515625" style="38" customWidth="1"/>
    <col min="20" max="24" width="11.42578125" style="38"/>
    <col min="48" max="48" width="11.140625" customWidth="1"/>
    <col min="49" max="49" width="7.7109375" customWidth="1"/>
    <col min="50" max="50" width="6.7109375" customWidth="1"/>
    <col min="51" max="51" width="8" customWidth="1"/>
  </cols>
  <sheetData>
    <row r="1" spans="1:51" ht="28.5" x14ac:dyDescent="0.45">
      <c r="A1" s="55">
        <v>42004</v>
      </c>
      <c r="B1" s="92">
        <f ca="1">DATEVALUE("1 " &amp; RIGHT(CELL("dateiname",$A$1),LEN(CELL("dateiname",$A$1))-FIND("]",CELL("dateiname",$A$1))) &amp; " " &amp; YEAR(Januar!$A$1))</f>
        <v>42004</v>
      </c>
      <c r="C1" s="92"/>
      <c r="D1" s="92"/>
      <c r="E1" s="92"/>
      <c r="F1" s="92"/>
      <c r="G1" s="92"/>
      <c r="H1" s="92"/>
      <c r="I1" s="92"/>
      <c r="J1" s="92"/>
      <c r="K1" s="92"/>
      <c r="L1" s="92"/>
    </row>
    <row r="2" spans="1:51" ht="15.75" thickBot="1" x14ac:dyDescent="0.3">
      <c r="E2" s="38"/>
      <c r="F2" s="38"/>
      <c r="G2" s="38"/>
      <c r="H2" s="38"/>
      <c r="I2" s="38"/>
      <c r="J2" s="38"/>
      <c r="K2" s="38"/>
      <c r="L2" s="38"/>
    </row>
    <row r="3" spans="1:51" ht="19.5" thickBot="1" x14ac:dyDescent="0.35">
      <c r="E3" s="89" t="s">
        <v>0</v>
      </c>
      <c r="F3" s="90"/>
      <c r="G3" s="90"/>
      <c r="H3" s="91"/>
      <c r="I3" s="57"/>
      <c r="J3" s="57"/>
      <c r="K3" s="57"/>
      <c r="L3" s="57"/>
      <c r="N3" s="89" t="s">
        <v>10</v>
      </c>
      <c r="O3" s="90"/>
      <c r="P3" s="91"/>
    </row>
    <row r="4" spans="1:51" ht="19.5" thickBot="1" x14ac:dyDescent="0.35">
      <c r="B4" s="16" t="s">
        <v>4</v>
      </c>
      <c r="C4" s="17" t="s">
        <v>5</v>
      </c>
      <c r="D4" s="7"/>
      <c r="E4" s="58" t="s">
        <v>1</v>
      </c>
      <c r="F4" s="59" t="s">
        <v>2</v>
      </c>
      <c r="G4" s="59" t="s">
        <v>1</v>
      </c>
      <c r="H4" s="59" t="s">
        <v>2</v>
      </c>
      <c r="I4" s="59" t="s">
        <v>3</v>
      </c>
      <c r="J4" s="59" t="s">
        <v>7</v>
      </c>
      <c r="K4" s="59" t="s">
        <v>6</v>
      </c>
      <c r="L4" s="60" t="s">
        <v>52</v>
      </c>
      <c r="N4" s="66" t="s">
        <v>8</v>
      </c>
      <c r="O4" s="67" t="s">
        <v>6</v>
      </c>
      <c r="P4" s="67" t="s">
        <v>3</v>
      </c>
      <c r="R4" s="87" t="s">
        <v>13</v>
      </c>
      <c r="S4" s="88"/>
      <c r="AV4" s="56" t="s">
        <v>50</v>
      </c>
      <c r="AW4" s="2" t="s">
        <v>3</v>
      </c>
      <c r="AX4" s="3" t="s">
        <v>7</v>
      </c>
      <c r="AY4" s="4" t="s">
        <v>6</v>
      </c>
    </row>
    <row r="5" spans="1:51" ht="21.75" thickTop="1" x14ac:dyDescent="0.35">
      <c r="B5" s="8">
        <f ca="1">B1</f>
        <v>42004</v>
      </c>
      <c r="C5" s="10">
        <f ca="1">B5</f>
        <v>42004</v>
      </c>
      <c r="D5" s="19"/>
      <c r="E5" s="20"/>
      <c r="F5" s="20"/>
      <c r="G5" s="20"/>
      <c r="H5" s="20"/>
      <c r="I5" s="20" t="str">
        <f ca="1">IF(AX5=0,"",IF(AW5=0,"",IF(OR(B5&lt;=TODAY(),AX5),AW5,"")))</f>
        <v/>
      </c>
      <c r="J5" s="20" t="str">
        <f t="shared" ref="J5:J35" si="0">IF(AX5=0,"",IF(I5&lt;&gt;"",AX5-I5,AX5))</f>
        <v/>
      </c>
      <c r="K5" s="20" t="str">
        <f ca="1">IF(AV5=0,AY5,IF(Feiertage!$G$2="ja","00:00",AY5))</f>
        <v>00:00</v>
      </c>
      <c r="L5" s="61">
        <f t="shared" ref="L5:L35" ca="1" si="1">IF(OR(B5&lt;=TODAY(),J5),IF(J5&lt;&gt;"",IF(J5-K5=0,"",J5-K5),IF(K5&lt;&gt;"",-K5,"")),"")</f>
        <v>0</v>
      </c>
      <c r="N5" s="68">
        <v>41639</v>
      </c>
      <c r="O5" s="24">
        <v>0.33333333333333331</v>
      </c>
      <c r="P5" s="24">
        <v>2.0833333333333332E-2</v>
      </c>
      <c r="R5" s="69" t="str">
        <f ca="1" xml:space="preserve"> "Übertrag aus " &amp; IF( MONTH(B1)=1, YEAR(B1)-1, TEXT(EDATE(B1,-1),"MMMM"))</f>
        <v>Übertrag aus 2018</v>
      </c>
      <c r="S5" s="70"/>
      <c r="AV5">
        <f ca="1">IF(IFERROR(MATCH($B5,Feiertage!$B$2:$B$49,0)&gt;0,0),1,0)</f>
        <v>1</v>
      </c>
      <c r="AW5" s="5">
        <f ca="1">IF(WEEKDAY(C5)=WEEKDAY($N$5),$P$5,
IF(WEEKDAY(C5)=WEEKDAY($N$6),$P$6,
IF(WEEKDAY(C5)=WEEKDAY($N$7),$P$7,
IF(WEEKDAY(C5)=WEEKDAY($N$8),$P$8,
IF(WEEKDAY(C5)=WEEKDAY($N$9),$P$9,
IF(WEEKDAY(C5)=WEEKDAY($N$10),$P$10,
IF(WEEKDAY(C5)=WEEKDAY($N$11),$P$11,"")))))))</f>
        <v>2.0833333333333332E-2</v>
      </c>
      <c r="AX5" s="1">
        <f>IF(F5,IF(E5,IF(E5&gt;F5,F5+"24:00"-E5,F5-E5),0),0)+IF(G5,IF(G5,IF(G5&gt;H5,H5+"24:00"-G5,H5-G5),0),0)</f>
        <v>0</v>
      </c>
      <c r="AY5" s="1">
        <f ca="1">IF(WEEKDAY(C5)=WEEKDAY($N$5),$O$5,
IF(WEEKDAY(C5)=WEEKDAY($N$6),$O$6,
IF(WEEKDAY(C5)=WEEKDAY($N$7),$O$7,
IF(WEEKDAY(C5)=WEEKDAY($N$8),$O$8,
IF(WEEKDAY(C5)=WEEKDAY($N$9),$O$9,
IF(WEEKDAY(C5)=WEEKDAY($N$10),$O$10,
IF(WEEKDAY(C5)=WEEKDAY($N$11),$O$11,"")))))))</f>
        <v>0.33333333333333331</v>
      </c>
    </row>
    <row r="6" spans="1:51" ht="21" x14ac:dyDescent="0.35">
      <c r="B6" s="9">
        <f ca="1">B5+1</f>
        <v>42005</v>
      </c>
      <c r="C6" s="11">
        <f ca="1">B6</f>
        <v>42005</v>
      </c>
      <c r="D6" s="6"/>
      <c r="E6" s="21"/>
      <c r="F6" s="21"/>
      <c r="G6" s="21"/>
      <c r="H6" s="21"/>
      <c r="I6" s="21" t="str">
        <f ca="1">IF(AX6=0,"",IF(AW6=0,"",IF(OR(B6&lt;=TODAY(),AX6),AW6,"")))</f>
        <v/>
      </c>
      <c r="J6" s="21" t="str">
        <f t="shared" si="0"/>
        <v/>
      </c>
      <c r="K6" s="20">
        <f ca="1">IF(AV6=0,AY6,IF(Feiertage!$G$2="ja","00:00",AY6))</f>
        <v>0.33333333333333331</v>
      </c>
      <c r="L6" s="62">
        <f t="shared" ca="1" si="1"/>
        <v>-0.33333333333333331</v>
      </c>
      <c r="N6" s="71">
        <v>41640</v>
      </c>
      <c r="O6" s="25">
        <v>0.33333333333333331</v>
      </c>
      <c r="P6" s="25">
        <v>2.0833333333333332E-2</v>
      </c>
      <c r="R6" s="72" t="s">
        <v>6</v>
      </c>
      <c r="S6" s="70">
        <f ca="1">SUM(K5:K35)</f>
        <v>7.3333333333333304</v>
      </c>
      <c r="AV6">
        <f ca="1">IF(IFERROR(MATCH($B6,Feiertage!$B$2:$B$49,0)&gt;0,0),1,0)</f>
        <v>0</v>
      </c>
      <c r="AW6" s="5">
        <f t="shared" ref="AW6:AW32" ca="1" si="2">IF(WEEKDAY(C6)=WEEKDAY($N$5),$P$5,
IF(WEEKDAY(C6)=WEEKDAY($N$6),$P$6,
IF(WEEKDAY(C6)=WEEKDAY($N$7),$P$7,
IF(WEEKDAY(C6)=WEEKDAY($N$8),$P$8,
IF(WEEKDAY(C6)=WEEKDAY($N$9),$P$9,
IF(WEEKDAY(C6)=WEEKDAY($N$10),$P$10,
IF(WEEKDAY(C6)=WEEKDAY($N$11),$P$11,"")))))))</f>
        <v>2.0833333333333332E-2</v>
      </c>
      <c r="AX6" s="1">
        <f t="shared" ref="AX6:AX35" si="3">IF(F6,IF(E6,IF(E6&gt;F6,F6+"24:00"-E6,F6-E6),0),0)+IF(G6,IF(G6,IF(G6&gt;H6,H6+"24:00"-G6,H6-G6),0),0)</f>
        <v>0</v>
      </c>
      <c r="AY6" s="1">
        <f t="shared" ref="AY6:AY32" ca="1" si="4">IF(WEEKDAY(C6)=WEEKDAY($N$5),$O$5,
IF(WEEKDAY(C6)=WEEKDAY($N$6),$O$6,
IF(WEEKDAY(C6)=WEEKDAY($N$7),$O$7,
IF(WEEKDAY(C6)=WEEKDAY($N$8),$O$8,
IF(WEEKDAY(C6)=WEEKDAY($N$9),$O$9,
IF(WEEKDAY(C6)=WEEKDAY($N$10),$O$10,
IF(WEEKDAY(C6)=WEEKDAY($N$11),$O$11,"")))))))</f>
        <v>0.33333333333333331</v>
      </c>
    </row>
    <row r="7" spans="1:51" ht="21" x14ac:dyDescent="0.35">
      <c r="B7" s="9">
        <f t="shared" ref="B7:B32" ca="1" si="5">B6+1</f>
        <v>42006</v>
      </c>
      <c r="C7" s="11">
        <f t="shared" ref="C7:C35" ca="1" si="6">B7</f>
        <v>42006</v>
      </c>
      <c r="D7" s="6"/>
      <c r="E7" s="21"/>
      <c r="F7" s="21"/>
      <c r="G7" s="21"/>
      <c r="H7" s="21"/>
      <c r="I7" s="21" t="str">
        <f t="shared" ref="I7:I35" ca="1" si="7">IF(AX7=0,"",IF(AW7=0,"",IF(OR(B7&lt;=TODAY(),AX7),AW7,"")))</f>
        <v/>
      </c>
      <c r="J7" s="21" t="str">
        <f t="shared" si="0"/>
        <v/>
      </c>
      <c r="K7" s="20">
        <f ca="1">IF(AV7=0,AY7,IF(Feiertage!$G$2="ja","00:00",AY7))</f>
        <v>0.33333333333333331</v>
      </c>
      <c r="L7" s="62">
        <f t="shared" ca="1" si="1"/>
        <v>-0.33333333333333331</v>
      </c>
      <c r="N7" s="71">
        <v>41641</v>
      </c>
      <c r="O7" s="25">
        <v>0.33333333333333331</v>
      </c>
      <c r="P7" s="25">
        <v>2.0833333333333332E-2</v>
      </c>
      <c r="R7" s="72" t="s">
        <v>7</v>
      </c>
      <c r="S7" s="70">
        <f>SUM(J5:J35)</f>
        <v>0</v>
      </c>
      <c r="AV7">
        <f ca="1">IF(IFERROR(MATCH($B7,Feiertage!$B$2:$B$49,0)&gt;0,0),1,0)</f>
        <v>0</v>
      </c>
      <c r="AW7" s="5">
        <f t="shared" ca="1" si="2"/>
        <v>2.0833333333333332E-2</v>
      </c>
      <c r="AX7" s="1">
        <f t="shared" si="3"/>
        <v>0</v>
      </c>
      <c r="AY7" s="1">
        <f t="shared" ca="1" si="4"/>
        <v>0.33333333333333331</v>
      </c>
    </row>
    <row r="8" spans="1:51" ht="21" x14ac:dyDescent="0.35">
      <c r="B8" s="9">
        <f t="shared" ca="1" si="5"/>
        <v>42007</v>
      </c>
      <c r="C8" s="11">
        <f t="shared" ca="1" si="6"/>
        <v>42007</v>
      </c>
      <c r="D8" s="6"/>
      <c r="E8" s="21"/>
      <c r="F8" s="21"/>
      <c r="G8" s="21"/>
      <c r="H8" s="21"/>
      <c r="I8" s="21" t="str">
        <f t="shared" ca="1" si="7"/>
        <v/>
      </c>
      <c r="J8" s="21" t="str">
        <f t="shared" si="0"/>
        <v/>
      </c>
      <c r="K8" s="20">
        <f ca="1">IF(AV8=0,AY8,IF(Feiertage!$G$2="ja","00:00",AY8))</f>
        <v>0.33333333333333331</v>
      </c>
      <c r="L8" s="62">
        <f t="shared" ca="1" si="1"/>
        <v>-0.33333333333333331</v>
      </c>
      <c r="N8" s="71">
        <v>41642</v>
      </c>
      <c r="O8" s="25">
        <v>0.33333333333333331</v>
      </c>
      <c r="P8" s="25">
        <v>2.0833333333333332E-2</v>
      </c>
      <c r="R8" s="73" t="str">
        <f ca="1" xml:space="preserve"> "Saldo " &amp; TEXT(B1,"MMMM")</f>
        <v>Saldo Januar</v>
      </c>
      <c r="S8" s="70">
        <f ca="1">SUM(L5:L35)</f>
        <v>-7.3333333333333304</v>
      </c>
      <c r="AV8">
        <f ca="1">IF(IFERROR(MATCH($B8,Feiertage!$B$2:$B$49,0)&gt;0,0),1,0)</f>
        <v>0</v>
      </c>
      <c r="AW8" s="5">
        <f t="shared" ca="1" si="2"/>
        <v>2.0833333333333332E-2</v>
      </c>
      <c r="AX8" s="1">
        <f t="shared" si="3"/>
        <v>0</v>
      </c>
      <c r="AY8" s="1">
        <f t="shared" ca="1" si="4"/>
        <v>0.33333333333333331</v>
      </c>
    </row>
    <row r="9" spans="1:51" ht="21.75" thickBot="1" x14ac:dyDescent="0.4">
      <c r="B9" s="9">
        <f t="shared" ca="1" si="5"/>
        <v>42008</v>
      </c>
      <c r="C9" s="11">
        <f t="shared" ca="1" si="6"/>
        <v>42008</v>
      </c>
      <c r="D9" s="6"/>
      <c r="E9" s="21"/>
      <c r="F9" s="21"/>
      <c r="G9" s="21"/>
      <c r="H9" s="21"/>
      <c r="I9" s="21" t="str">
        <f t="shared" ca="1" si="7"/>
        <v/>
      </c>
      <c r="J9" s="21" t="str">
        <f t="shared" si="0"/>
        <v/>
      </c>
      <c r="K9" s="20">
        <f ca="1">IF(AV9=0,AY9,IF(Feiertage!$G$2="ja","00:00",AY9))</f>
        <v>0</v>
      </c>
      <c r="L9" s="62">
        <f t="shared" ca="1" si="1"/>
        <v>0</v>
      </c>
      <c r="N9" s="71">
        <v>41643</v>
      </c>
      <c r="O9" s="25">
        <v>0.33333333333333331</v>
      </c>
      <c r="P9" s="25">
        <v>2.0833333333333332E-2</v>
      </c>
      <c r="R9" s="74" t="str">
        <f ca="1" xml:space="preserve"> "Übertrag in " &amp;  IF( MONTH(B1)=12, YEAR(B1)+1, TEXT(EDATE(B1,1),"MMMM"))</f>
        <v>Übertrag in Februar</v>
      </c>
      <c r="S9" s="75">
        <f ca="1">IF(S5="",0,S5)+S8</f>
        <v>-7.3333333333333304</v>
      </c>
      <c r="AV9">
        <f ca="1">IF(IFERROR(MATCH($B9,Feiertage!$B$2:$B$49,0)&gt;0,0),1,0)</f>
        <v>0</v>
      </c>
      <c r="AW9" s="5">
        <f t="shared" ca="1" si="2"/>
        <v>2.0833333333333332E-2</v>
      </c>
      <c r="AX9" s="1">
        <f t="shared" si="3"/>
        <v>0</v>
      </c>
      <c r="AY9" s="1">
        <f t="shared" ca="1" si="4"/>
        <v>0</v>
      </c>
    </row>
    <row r="10" spans="1:51" ht="18.75" x14ac:dyDescent="0.3">
      <c r="B10" s="9">
        <f t="shared" ca="1" si="5"/>
        <v>42009</v>
      </c>
      <c r="C10" s="11">
        <f t="shared" ca="1" si="6"/>
        <v>42009</v>
      </c>
      <c r="D10" s="6"/>
      <c r="E10" s="21"/>
      <c r="F10" s="21"/>
      <c r="G10" s="21"/>
      <c r="H10" s="21"/>
      <c r="I10" s="21" t="str">
        <f t="shared" ca="1" si="7"/>
        <v/>
      </c>
      <c r="J10" s="21" t="str">
        <f t="shared" si="0"/>
        <v/>
      </c>
      <c r="K10" s="20" t="str">
        <f ca="1">IF(AV10=0,AY10,IF(Feiertage!$G$2="ja","00:00",AY10))</f>
        <v>00:00</v>
      </c>
      <c r="L10" s="62">
        <f t="shared" ca="1" si="1"/>
        <v>0</v>
      </c>
      <c r="N10" s="76">
        <v>41644</v>
      </c>
      <c r="O10" s="26">
        <v>0</v>
      </c>
      <c r="P10" s="26">
        <v>2.0833333333333332E-2</v>
      </c>
      <c r="AV10">
        <f ca="1">IF(IFERROR(MATCH($B10,Feiertage!$B$2:$B$49,0)&gt;0,0),1,0)</f>
        <v>1</v>
      </c>
      <c r="AW10" s="5">
        <f t="shared" ca="1" si="2"/>
        <v>2.0833333333333332E-2</v>
      </c>
      <c r="AX10" s="1">
        <f t="shared" si="3"/>
        <v>0</v>
      </c>
      <c r="AY10" s="1">
        <f t="shared" ca="1" si="4"/>
        <v>0</v>
      </c>
    </row>
    <row r="11" spans="1:51" ht="19.5" thickBot="1" x14ac:dyDescent="0.35">
      <c r="B11" s="9">
        <f t="shared" ca="1" si="5"/>
        <v>42010</v>
      </c>
      <c r="C11" s="11">
        <f t="shared" ca="1" si="6"/>
        <v>42010</v>
      </c>
      <c r="D11" s="6"/>
      <c r="E11" s="21"/>
      <c r="F11" s="21"/>
      <c r="G11" s="21"/>
      <c r="H11" s="21"/>
      <c r="I11" s="21" t="str">
        <f t="shared" ca="1" si="7"/>
        <v/>
      </c>
      <c r="J11" s="21" t="str">
        <f t="shared" si="0"/>
        <v/>
      </c>
      <c r="K11" s="20">
        <f ca="1">IF(AV11=0,AY11,IF(Feiertage!$G$2="ja","00:00",AY11))</f>
        <v>0.33333333333333331</v>
      </c>
      <c r="L11" s="62">
        <f t="shared" ca="1" si="1"/>
        <v>-0.33333333333333331</v>
      </c>
      <c r="N11" s="77">
        <v>41645</v>
      </c>
      <c r="O11" s="27">
        <v>0</v>
      </c>
      <c r="P11" s="27">
        <v>2.0833333333333332E-2</v>
      </c>
      <c r="AV11">
        <f ca="1">IF(IFERROR(MATCH($B11,Feiertage!$B$2:$B$49,0)&gt;0,0),1,0)</f>
        <v>0</v>
      </c>
      <c r="AW11" s="5">
        <f t="shared" ca="1" si="2"/>
        <v>2.0833333333333332E-2</v>
      </c>
      <c r="AX11" s="1">
        <f t="shared" si="3"/>
        <v>0</v>
      </c>
      <c r="AY11" s="1">
        <f t="shared" ca="1" si="4"/>
        <v>0.33333333333333331</v>
      </c>
    </row>
    <row r="12" spans="1:51" ht="20.25" thickTop="1" thickBot="1" x14ac:dyDescent="0.35">
      <c r="B12" s="9">
        <f t="shared" ca="1" si="5"/>
        <v>42011</v>
      </c>
      <c r="C12" s="11">
        <f t="shared" ca="1" si="6"/>
        <v>42011</v>
      </c>
      <c r="D12" s="6"/>
      <c r="E12" s="21"/>
      <c r="F12" s="21"/>
      <c r="G12" s="21"/>
      <c r="H12" s="21"/>
      <c r="I12" s="21" t="str">
        <f t="shared" ca="1" si="7"/>
        <v/>
      </c>
      <c r="J12" s="21" t="str">
        <f t="shared" si="0"/>
        <v/>
      </c>
      <c r="K12" s="20">
        <f ca="1">IF(AV12=0,AY12,IF(Feiertage!$G$2="ja","00:00",AY12))</f>
        <v>0.33333333333333331</v>
      </c>
      <c r="L12" s="62">
        <f t="shared" ca="1" si="1"/>
        <v>-0.33333333333333331</v>
      </c>
      <c r="N12" s="78" t="s">
        <v>9</v>
      </c>
      <c r="O12" s="79">
        <f>SUM(O5:O11)</f>
        <v>1.6666666666666665</v>
      </c>
      <c r="P12" s="80"/>
      <c r="AV12">
        <f ca="1">IF(IFERROR(MATCH($B12,Feiertage!$B$2:$B$49,0)&gt;0,0),1,0)</f>
        <v>0</v>
      </c>
      <c r="AW12" s="5">
        <f t="shared" ca="1" si="2"/>
        <v>2.0833333333333332E-2</v>
      </c>
      <c r="AX12" s="1">
        <f t="shared" si="3"/>
        <v>0</v>
      </c>
      <c r="AY12" s="1">
        <f t="shared" ca="1" si="4"/>
        <v>0.33333333333333331</v>
      </c>
    </row>
    <row r="13" spans="1:51" ht="19.5" thickTop="1" x14ac:dyDescent="0.3">
      <c r="B13" s="9">
        <f t="shared" ca="1" si="5"/>
        <v>42012</v>
      </c>
      <c r="C13" s="11">
        <f t="shared" ca="1" si="6"/>
        <v>42012</v>
      </c>
      <c r="D13" s="6"/>
      <c r="E13" s="21"/>
      <c r="F13" s="21"/>
      <c r="G13" s="21"/>
      <c r="H13" s="21"/>
      <c r="I13" s="21" t="str">
        <f t="shared" ca="1" si="7"/>
        <v/>
      </c>
      <c r="J13" s="21" t="str">
        <f t="shared" si="0"/>
        <v/>
      </c>
      <c r="K13" s="20">
        <f ca="1">IF(AV13=0,AY13,IF(Feiertage!$G$2="ja","00:00",AY13))</f>
        <v>0.33333333333333331</v>
      </c>
      <c r="L13" s="62">
        <f t="shared" ca="1" si="1"/>
        <v>-0.33333333333333331</v>
      </c>
      <c r="N13" s="64"/>
      <c r="O13" s="64"/>
      <c r="AV13">
        <f ca="1">IF(IFERROR(MATCH($B13,Feiertage!$B$2:$B$49,0)&gt;0,0),1,0)</f>
        <v>0</v>
      </c>
      <c r="AW13" s="5">
        <f t="shared" ca="1" si="2"/>
        <v>2.0833333333333332E-2</v>
      </c>
      <c r="AX13" s="1">
        <f t="shared" si="3"/>
        <v>0</v>
      </c>
      <c r="AY13" s="1">
        <f t="shared" ca="1" si="4"/>
        <v>0.33333333333333331</v>
      </c>
    </row>
    <row r="14" spans="1:51" ht="18.75" x14ac:dyDescent="0.3">
      <c r="B14" s="9">
        <f t="shared" ca="1" si="5"/>
        <v>42013</v>
      </c>
      <c r="C14" s="11">
        <f t="shared" ca="1" si="6"/>
        <v>42013</v>
      </c>
      <c r="D14" s="6"/>
      <c r="E14" s="21"/>
      <c r="F14" s="21"/>
      <c r="G14" s="21"/>
      <c r="H14" s="21"/>
      <c r="I14" s="21" t="str">
        <f t="shared" ca="1" si="7"/>
        <v/>
      </c>
      <c r="J14" s="21" t="str">
        <f t="shared" si="0"/>
        <v/>
      </c>
      <c r="K14" s="20">
        <f ca="1">IF(AV14=0,AY14,IF(Feiertage!$G$2="ja","00:00",AY14))</f>
        <v>0.33333333333333331</v>
      </c>
      <c r="L14" s="62">
        <f t="shared" ca="1" si="1"/>
        <v>-0.33333333333333331</v>
      </c>
      <c r="N14" s="81"/>
      <c r="O14" s="82"/>
      <c r="P14" s="81"/>
      <c r="AV14">
        <f ca="1">IF(IFERROR(MATCH($B14,Feiertage!$B$2:$B$49,0)&gt;0,0),1,0)</f>
        <v>0</v>
      </c>
      <c r="AW14" s="5">
        <f t="shared" ca="1" si="2"/>
        <v>2.0833333333333332E-2</v>
      </c>
      <c r="AX14" s="1">
        <f t="shared" si="3"/>
        <v>0</v>
      </c>
      <c r="AY14" s="1">
        <f t="shared" ca="1" si="4"/>
        <v>0.33333333333333331</v>
      </c>
    </row>
    <row r="15" spans="1:51" ht="18.75" x14ac:dyDescent="0.3">
      <c r="B15" s="9">
        <f t="shared" ca="1" si="5"/>
        <v>42014</v>
      </c>
      <c r="C15" s="11">
        <f t="shared" ca="1" si="6"/>
        <v>42014</v>
      </c>
      <c r="D15" s="6"/>
      <c r="E15" s="21"/>
      <c r="F15" s="21"/>
      <c r="G15" s="21"/>
      <c r="H15" s="21"/>
      <c r="I15" s="21" t="str">
        <f t="shared" ca="1" si="7"/>
        <v/>
      </c>
      <c r="J15" s="21" t="str">
        <f t="shared" si="0"/>
        <v/>
      </c>
      <c r="K15" s="20">
        <f ca="1">IF(AV15=0,AY15,IF(Feiertage!$G$2="ja","00:00",AY15))</f>
        <v>0.33333333333333331</v>
      </c>
      <c r="L15" s="62">
        <f ca="1">IF(OR(B15&lt;=TODAY(),J15),IF(J15&lt;&gt;"",IF(J15-K15=0,"",J15-K15),IF(K15&lt;&gt;"",-K15,"")),"")</f>
        <v>-0.33333333333333331</v>
      </c>
      <c r="AV15">
        <f ca="1">IF(IFERROR(MATCH($B15,Feiertage!$B$2:$B$49,0)&gt;0,0),1,0)</f>
        <v>0</v>
      </c>
      <c r="AW15" s="5">
        <f t="shared" ca="1" si="2"/>
        <v>2.0833333333333332E-2</v>
      </c>
      <c r="AX15" s="1">
        <f t="shared" si="3"/>
        <v>0</v>
      </c>
      <c r="AY15" s="1">
        <f t="shared" ca="1" si="4"/>
        <v>0.33333333333333331</v>
      </c>
    </row>
    <row r="16" spans="1:51" ht="18.75" x14ac:dyDescent="0.3">
      <c r="B16" s="9">
        <f t="shared" ca="1" si="5"/>
        <v>42015</v>
      </c>
      <c r="C16" s="11">
        <f t="shared" ca="1" si="6"/>
        <v>42015</v>
      </c>
      <c r="D16" s="6"/>
      <c r="E16" s="21"/>
      <c r="F16" s="21"/>
      <c r="G16" s="21"/>
      <c r="H16" s="21"/>
      <c r="I16" s="21" t="str">
        <f t="shared" ca="1" si="7"/>
        <v/>
      </c>
      <c r="J16" s="21" t="str">
        <f t="shared" si="0"/>
        <v/>
      </c>
      <c r="K16" s="20">
        <f ca="1">IF(AV16=0,AY16,IF(Feiertage!$G$2="ja","00:00",AY16))</f>
        <v>0</v>
      </c>
      <c r="L16" s="62">
        <f t="shared" ca="1" si="1"/>
        <v>0</v>
      </c>
      <c r="AV16">
        <f ca="1">IF(IFERROR(MATCH($B16,Feiertage!$B$2:$B$49,0)&gt;0,0),1,0)</f>
        <v>0</v>
      </c>
      <c r="AW16" s="5">
        <f t="shared" ca="1" si="2"/>
        <v>2.0833333333333332E-2</v>
      </c>
      <c r="AX16" s="1">
        <f t="shared" si="3"/>
        <v>0</v>
      </c>
      <c r="AY16" s="1">
        <f t="shared" ca="1" si="4"/>
        <v>0</v>
      </c>
    </row>
    <row r="17" spans="2:51" ht="18.75" x14ac:dyDescent="0.3">
      <c r="B17" s="9">
        <f t="shared" ca="1" si="5"/>
        <v>42016</v>
      </c>
      <c r="C17" s="11">
        <f t="shared" ca="1" si="6"/>
        <v>42016</v>
      </c>
      <c r="D17" s="6"/>
      <c r="E17" s="21"/>
      <c r="F17" s="21"/>
      <c r="G17" s="21"/>
      <c r="H17" s="21"/>
      <c r="I17" s="21" t="str">
        <f t="shared" ca="1" si="7"/>
        <v/>
      </c>
      <c r="J17" s="21" t="str">
        <f t="shared" si="0"/>
        <v/>
      </c>
      <c r="K17" s="20">
        <f ca="1">IF(AV17=0,AY17,IF(Feiertage!$G$2="ja","00:00",AY17))</f>
        <v>0</v>
      </c>
      <c r="L17" s="62">
        <f t="shared" ca="1" si="1"/>
        <v>0</v>
      </c>
      <c r="AV17">
        <f ca="1">IF(IFERROR(MATCH($B17,Feiertage!$B$2:$B$49,0)&gt;0,0),1,0)</f>
        <v>0</v>
      </c>
      <c r="AW17" s="5">
        <f t="shared" ca="1" si="2"/>
        <v>2.0833333333333332E-2</v>
      </c>
      <c r="AX17" s="1">
        <f t="shared" si="3"/>
        <v>0</v>
      </c>
      <c r="AY17" s="1">
        <f t="shared" ca="1" si="4"/>
        <v>0</v>
      </c>
    </row>
    <row r="18" spans="2:51" ht="18.75" x14ac:dyDescent="0.3">
      <c r="B18" s="9">
        <f t="shared" ca="1" si="5"/>
        <v>42017</v>
      </c>
      <c r="C18" s="11">
        <f t="shared" ca="1" si="6"/>
        <v>42017</v>
      </c>
      <c r="D18" s="6"/>
      <c r="E18" s="21"/>
      <c r="F18" s="21"/>
      <c r="G18" s="21"/>
      <c r="H18" s="21"/>
      <c r="I18" s="21" t="str">
        <f t="shared" ca="1" si="7"/>
        <v/>
      </c>
      <c r="J18" s="21" t="str">
        <f>IF(AX18=0,"",IF(I18&lt;&gt;"",AX18-I18,AX18))</f>
        <v/>
      </c>
      <c r="K18" s="20">
        <f ca="1">IF(AV18=0,AY18,IF(Feiertage!$G$2="ja","00:00",AY18))</f>
        <v>0.33333333333333331</v>
      </c>
      <c r="L18" s="62">
        <f t="shared" ca="1" si="1"/>
        <v>-0.33333333333333331</v>
      </c>
      <c r="AV18">
        <f ca="1">IF(IFERROR(MATCH($B18,Feiertage!$B$2:$B$49,0)&gt;0,0),1,0)</f>
        <v>0</v>
      </c>
      <c r="AW18" s="5">
        <f t="shared" ca="1" si="2"/>
        <v>2.0833333333333332E-2</v>
      </c>
      <c r="AX18" s="1">
        <f t="shared" si="3"/>
        <v>0</v>
      </c>
      <c r="AY18" s="1">
        <f t="shared" ca="1" si="4"/>
        <v>0.33333333333333331</v>
      </c>
    </row>
    <row r="19" spans="2:51" ht="18.75" x14ac:dyDescent="0.3">
      <c r="B19" s="9">
        <f t="shared" ca="1" si="5"/>
        <v>42018</v>
      </c>
      <c r="C19" s="11">
        <f t="shared" ca="1" si="6"/>
        <v>42018</v>
      </c>
      <c r="D19" s="6"/>
      <c r="E19" s="21"/>
      <c r="F19" s="21"/>
      <c r="G19" s="21"/>
      <c r="H19" s="21"/>
      <c r="I19" s="21" t="str">
        <f t="shared" ca="1" si="7"/>
        <v/>
      </c>
      <c r="J19" s="21" t="str">
        <f t="shared" si="0"/>
        <v/>
      </c>
      <c r="K19" s="20">
        <f ca="1">IF(AV19=0,AY19,IF(Feiertage!$G$2="ja","00:00",AY19))</f>
        <v>0.33333333333333331</v>
      </c>
      <c r="L19" s="62">
        <f t="shared" ca="1" si="1"/>
        <v>-0.33333333333333331</v>
      </c>
      <c r="AV19">
        <f ca="1">IF(IFERROR(MATCH($B19,Feiertage!$B$2:$B$49,0)&gt;0,0),1,0)</f>
        <v>0</v>
      </c>
      <c r="AW19" s="5">
        <f t="shared" ca="1" si="2"/>
        <v>2.0833333333333332E-2</v>
      </c>
      <c r="AX19" s="1">
        <f t="shared" si="3"/>
        <v>0</v>
      </c>
      <c r="AY19" s="1">
        <f t="shared" ca="1" si="4"/>
        <v>0.33333333333333331</v>
      </c>
    </row>
    <row r="20" spans="2:51" ht="18.75" x14ac:dyDescent="0.3">
      <c r="B20" s="9">
        <f t="shared" ca="1" si="5"/>
        <v>42019</v>
      </c>
      <c r="C20" s="11">
        <f t="shared" ca="1" si="6"/>
        <v>42019</v>
      </c>
      <c r="D20" s="6"/>
      <c r="E20" s="21"/>
      <c r="F20" s="21"/>
      <c r="G20" s="21"/>
      <c r="H20" s="21"/>
      <c r="I20" s="21" t="str">
        <f t="shared" ca="1" si="7"/>
        <v/>
      </c>
      <c r="J20" s="21" t="str">
        <f t="shared" si="0"/>
        <v/>
      </c>
      <c r="K20" s="20">
        <f ca="1">IF(AV20=0,AY20,IF(Feiertage!$G$2="ja","00:00",AY20))</f>
        <v>0.33333333333333331</v>
      </c>
      <c r="L20" s="62">
        <f t="shared" ca="1" si="1"/>
        <v>-0.33333333333333331</v>
      </c>
      <c r="AV20">
        <f ca="1">IF(IFERROR(MATCH($B20,Feiertage!$B$2:$B$49,0)&gt;0,0),1,0)</f>
        <v>0</v>
      </c>
      <c r="AW20" s="5">
        <f t="shared" ca="1" si="2"/>
        <v>2.0833333333333332E-2</v>
      </c>
      <c r="AX20" s="1">
        <f t="shared" si="3"/>
        <v>0</v>
      </c>
      <c r="AY20" s="1">
        <f t="shared" ca="1" si="4"/>
        <v>0.33333333333333331</v>
      </c>
    </row>
    <row r="21" spans="2:51" ht="18.75" x14ac:dyDescent="0.3">
      <c r="B21" s="9">
        <f t="shared" ca="1" si="5"/>
        <v>42020</v>
      </c>
      <c r="C21" s="11">
        <f t="shared" ca="1" si="6"/>
        <v>42020</v>
      </c>
      <c r="D21" s="6"/>
      <c r="E21" s="21"/>
      <c r="F21" s="21"/>
      <c r="G21" s="21"/>
      <c r="H21" s="21"/>
      <c r="I21" s="21" t="str">
        <f t="shared" ca="1" si="7"/>
        <v/>
      </c>
      <c r="J21" s="21" t="str">
        <f t="shared" si="0"/>
        <v/>
      </c>
      <c r="K21" s="20">
        <f ca="1">IF(AV21=0,AY21,IF(Feiertage!$G$2="ja","00:00",AY21))</f>
        <v>0.33333333333333331</v>
      </c>
      <c r="L21" s="62">
        <f t="shared" ca="1" si="1"/>
        <v>-0.33333333333333331</v>
      </c>
      <c r="AV21">
        <f ca="1">IF(IFERROR(MATCH($B21,Feiertage!$B$2:$B$49,0)&gt;0,0),1,0)</f>
        <v>0</v>
      </c>
      <c r="AW21" s="5">
        <f t="shared" ca="1" si="2"/>
        <v>2.0833333333333332E-2</v>
      </c>
      <c r="AX21" s="1">
        <f t="shared" si="3"/>
        <v>0</v>
      </c>
      <c r="AY21" s="1">
        <f t="shared" ca="1" si="4"/>
        <v>0.33333333333333331</v>
      </c>
    </row>
    <row r="22" spans="2:51" ht="18.75" x14ac:dyDescent="0.3">
      <c r="B22" s="9">
        <f t="shared" ca="1" si="5"/>
        <v>42021</v>
      </c>
      <c r="C22" s="11">
        <f t="shared" ca="1" si="6"/>
        <v>42021</v>
      </c>
      <c r="D22" s="6"/>
      <c r="E22" s="21"/>
      <c r="F22" s="21"/>
      <c r="G22" s="21"/>
      <c r="H22" s="21"/>
      <c r="I22" s="21" t="str">
        <f t="shared" ca="1" si="7"/>
        <v/>
      </c>
      <c r="J22" s="21" t="str">
        <f t="shared" si="0"/>
        <v/>
      </c>
      <c r="K22" s="20">
        <f ca="1">IF(AV22=0,AY22,IF(Feiertage!$G$2="ja","00:00",AY22))</f>
        <v>0.33333333333333331</v>
      </c>
      <c r="L22" s="62">
        <f t="shared" ca="1" si="1"/>
        <v>-0.33333333333333331</v>
      </c>
      <c r="AV22">
        <f ca="1">IF(IFERROR(MATCH($B22,Feiertage!$B$2:$B$49,0)&gt;0,0),1,0)</f>
        <v>0</v>
      </c>
      <c r="AW22" s="5">
        <f t="shared" ca="1" si="2"/>
        <v>2.0833333333333332E-2</v>
      </c>
      <c r="AX22" s="1">
        <f t="shared" si="3"/>
        <v>0</v>
      </c>
      <c r="AY22" s="1">
        <f t="shared" ca="1" si="4"/>
        <v>0.33333333333333331</v>
      </c>
    </row>
    <row r="23" spans="2:51" ht="18.75" x14ac:dyDescent="0.3">
      <c r="B23" s="9">
        <f t="shared" ca="1" si="5"/>
        <v>42022</v>
      </c>
      <c r="C23" s="11">
        <f t="shared" ca="1" si="6"/>
        <v>42022</v>
      </c>
      <c r="D23" s="6"/>
      <c r="E23" s="21"/>
      <c r="F23" s="21"/>
      <c r="G23" s="21"/>
      <c r="H23" s="21"/>
      <c r="I23" s="21" t="str">
        <f t="shared" ca="1" si="7"/>
        <v/>
      </c>
      <c r="J23" s="21" t="str">
        <f t="shared" si="0"/>
        <v/>
      </c>
      <c r="K23" s="20">
        <f ca="1">IF(AV23=0,AY23,IF(Feiertage!$G$2="ja","00:00",AY23))</f>
        <v>0</v>
      </c>
      <c r="L23" s="62">
        <f t="shared" ca="1" si="1"/>
        <v>0</v>
      </c>
      <c r="AV23">
        <f ca="1">IF(IFERROR(MATCH($B23,Feiertage!$B$2:$B$49,0)&gt;0,0),1,0)</f>
        <v>0</v>
      </c>
      <c r="AW23" s="5">
        <f t="shared" ca="1" si="2"/>
        <v>2.0833333333333332E-2</v>
      </c>
      <c r="AX23" s="1">
        <f t="shared" si="3"/>
        <v>0</v>
      </c>
      <c r="AY23" s="1">
        <f t="shared" ca="1" si="4"/>
        <v>0</v>
      </c>
    </row>
    <row r="24" spans="2:51" ht="18.75" x14ac:dyDescent="0.3">
      <c r="B24" s="9">
        <f t="shared" ca="1" si="5"/>
        <v>42023</v>
      </c>
      <c r="C24" s="11">
        <f t="shared" ca="1" si="6"/>
        <v>42023</v>
      </c>
      <c r="D24" s="6"/>
      <c r="E24" s="21"/>
      <c r="F24" s="21"/>
      <c r="G24" s="21"/>
      <c r="H24" s="21"/>
      <c r="I24" s="21" t="str">
        <f t="shared" ca="1" si="7"/>
        <v/>
      </c>
      <c r="J24" s="21" t="str">
        <f t="shared" si="0"/>
        <v/>
      </c>
      <c r="K24" s="20">
        <f ca="1">IF(AV24=0,AY24,IF(Feiertage!$G$2="ja","00:00",AY24))</f>
        <v>0</v>
      </c>
      <c r="L24" s="62">
        <f t="shared" ca="1" si="1"/>
        <v>0</v>
      </c>
      <c r="AV24">
        <f ca="1">IF(IFERROR(MATCH($B24,Feiertage!$B$2:$B$49,0)&gt;0,0),1,0)</f>
        <v>0</v>
      </c>
      <c r="AW24" s="5">
        <f t="shared" ca="1" si="2"/>
        <v>2.0833333333333332E-2</v>
      </c>
      <c r="AX24" s="1">
        <f t="shared" si="3"/>
        <v>0</v>
      </c>
      <c r="AY24" s="1">
        <f t="shared" ca="1" si="4"/>
        <v>0</v>
      </c>
    </row>
    <row r="25" spans="2:51" ht="18.75" x14ac:dyDescent="0.3">
      <c r="B25" s="9">
        <f t="shared" ca="1" si="5"/>
        <v>42024</v>
      </c>
      <c r="C25" s="11">
        <f t="shared" ca="1" si="6"/>
        <v>42024</v>
      </c>
      <c r="D25" s="6"/>
      <c r="E25" s="21"/>
      <c r="F25" s="21"/>
      <c r="G25" s="21"/>
      <c r="H25" s="21"/>
      <c r="I25" s="21" t="str">
        <f t="shared" ca="1" si="7"/>
        <v/>
      </c>
      <c r="J25" s="21" t="str">
        <f t="shared" si="0"/>
        <v/>
      </c>
      <c r="K25" s="20">
        <f ca="1">IF(AV25=0,AY25,IF(Feiertage!$G$2="ja","00:00",AY25))</f>
        <v>0.33333333333333331</v>
      </c>
      <c r="L25" s="62">
        <f t="shared" ca="1" si="1"/>
        <v>-0.33333333333333331</v>
      </c>
      <c r="AV25">
        <f ca="1">IF(IFERROR(MATCH($B25,Feiertage!$B$2:$B$49,0)&gt;0,0),1,0)</f>
        <v>0</v>
      </c>
      <c r="AW25" s="5">
        <f t="shared" ca="1" si="2"/>
        <v>2.0833333333333332E-2</v>
      </c>
      <c r="AX25" s="1">
        <f t="shared" si="3"/>
        <v>0</v>
      </c>
      <c r="AY25" s="1">
        <f t="shared" ca="1" si="4"/>
        <v>0.33333333333333331</v>
      </c>
    </row>
    <row r="26" spans="2:51" ht="18.75" x14ac:dyDescent="0.3">
      <c r="B26" s="9">
        <f t="shared" ca="1" si="5"/>
        <v>42025</v>
      </c>
      <c r="C26" s="11">
        <f t="shared" ca="1" si="6"/>
        <v>42025</v>
      </c>
      <c r="D26" s="6"/>
      <c r="E26" s="21"/>
      <c r="F26" s="21"/>
      <c r="G26" s="21"/>
      <c r="H26" s="21"/>
      <c r="I26" s="21" t="str">
        <f t="shared" ca="1" si="7"/>
        <v/>
      </c>
      <c r="J26" s="21" t="str">
        <f t="shared" si="0"/>
        <v/>
      </c>
      <c r="K26" s="20">
        <f ca="1">IF(AV26=0,AY26,IF(Feiertage!$G$2="ja","00:00",AY26))</f>
        <v>0.33333333333333331</v>
      </c>
      <c r="L26" s="62">
        <f t="shared" ca="1" si="1"/>
        <v>-0.33333333333333331</v>
      </c>
      <c r="AV26">
        <f ca="1">IF(IFERROR(MATCH($B26,Feiertage!$B$2:$B$49,0)&gt;0,0),1,0)</f>
        <v>0</v>
      </c>
      <c r="AW26" s="5">
        <f t="shared" ca="1" si="2"/>
        <v>2.0833333333333332E-2</v>
      </c>
      <c r="AX26" s="1">
        <f t="shared" si="3"/>
        <v>0</v>
      </c>
      <c r="AY26" s="1">
        <f t="shared" ca="1" si="4"/>
        <v>0.33333333333333331</v>
      </c>
    </row>
    <row r="27" spans="2:51" ht="18.75" x14ac:dyDescent="0.3">
      <c r="B27" s="9">
        <f t="shared" ca="1" si="5"/>
        <v>42026</v>
      </c>
      <c r="C27" s="11">
        <f t="shared" ca="1" si="6"/>
        <v>42026</v>
      </c>
      <c r="D27" s="6"/>
      <c r="E27" s="21"/>
      <c r="F27" s="21"/>
      <c r="G27" s="21"/>
      <c r="H27" s="21"/>
      <c r="I27" s="21" t="str">
        <f t="shared" ca="1" si="7"/>
        <v/>
      </c>
      <c r="J27" s="21" t="str">
        <f t="shared" si="0"/>
        <v/>
      </c>
      <c r="K27" s="20">
        <f ca="1">IF(AV27=0,AY27,IF(Feiertage!$G$2="ja","00:00",AY27))</f>
        <v>0.33333333333333331</v>
      </c>
      <c r="L27" s="62">
        <f t="shared" ca="1" si="1"/>
        <v>-0.33333333333333331</v>
      </c>
      <c r="AV27">
        <f ca="1">IF(IFERROR(MATCH($B27,Feiertage!$B$2:$B$49,0)&gt;0,0),1,0)</f>
        <v>0</v>
      </c>
      <c r="AW27" s="5">
        <f t="shared" ca="1" si="2"/>
        <v>2.0833333333333332E-2</v>
      </c>
      <c r="AX27" s="1">
        <f t="shared" si="3"/>
        <v>0</v>
      </c>
      <c r="AY27" s="1">
        <f t="shared" ca="1" si="4"/>
        <v>0.33333333333333331</v>
      </c>
    </row>
    <row r="28" spans="2:51" ht="18.75" x14ac:dyDescent="0.3">
      <c r="B28" s="9">
        <f t="shared" ca="1" si="5"/>
        <v>42027</v>
      </c>
      <c r="C28" s="11">
        <f t="shared" ca="1" si="6"/>
        <v>42027</v>
      </c>
      <c r="D28" s="6"/>
      <c r="E28" s="21"/>
      <c r="F28" s="21"/>
      <c r="G28" s="21"/>
      <c r="H28" s="21"/>
      <c r="I28" s="21" t="str">
        <f t="shared" ca="1" si="7"/>
        <v/>
      </c>
      <c r="J28" s="21" t="str">
        <f t="shared" si="0"/>
        <v/>
      </c>
      <c r="K28" s="20">
        <f ca="1">IF(AV28=0,AY28,IF(Feiertage!$G$2="ja","00:00",AY28))</f>
        <v>0.33333333333333331</v>
      </c>
      <c r="L28" s="62">
        <f t="shared" ca="1" si="1"/>
        <v>-0.33333333333333331</v>
      </c>
      <c r="AV28">
        <f ca="1">IF(IFERROR(MATCH($B28,Feiertage!$B$2:$B$49,0)&gt;0,0),1,0)</f>
        <v>0</v>
      </c>
      <c r="AW28" s="5">
        <f t="shared" ca="1" si="2"/>
        <v>2.0833333333333332E-2</v>
      </c>
      <c r="AX28" s="1">
        <f t="shared" si="3"/>
        <v>0</v>
      </c>
      <c r="AY28" s="1">
        <f t="shared" ca="1" si="4"/>
        <v>0.33333333333333331</v>
      </c>
    </row>
    <row r="29" spans="2:51" ht="18.75" x14ac:dyDescent="0.3">
      <c r="B29" s="9">
        <f t="shared" ca="1" si="5"/>
        <v>42028</v>
      </c>
      <c r="C29" s="11">
        <f t="shared" ca="1" si="6"/>
        <v>42028</v>
      </c>
      <c r="D29" s="6"/>
      <c r="E29" s="21"/>
      <c r="F29" s="21"/>
      <c r="G29" s="21"/>
      <c r="H29" s="21"/>
      <c r="I29" s="21" t="str">
        <f t="shared" ca="1" si="7"/>
        <v/>
      </c>
      <c r="J29" s="21" t="str">
        <f t="shared" si="0"/>
        <v/>
      </c>
      <c r="K29" s="20">
        <f ca="1">IF(AV29=0,AY29,IF(Feiertage!$G$2="ja","00:00",AY29))</f>
        <v>0.33333333333333331</v>
      </c>
      <c r="L29" s="62">
        <f t="shared" ca="1" si="1"/>
        <v>-0.33333333333333331</v>
      </c>
      <c r="AV29">
        <f ca="1">IF(IFERROR(MATCH($B29,Feiertage!$B$2:$B$49,0)&gt;0,0),1,0)</f>
        <v>0</v>
      </c>
      <c r="AW29" s="5">
        <f t="shared" ca="1" si="2"/>
        <v>2.0833333333333332E-2</v>
      </c>
      <c r="AX29" s="1">
        <f t="shared" si="3"/>
        <v>0</v>
      </c>
      <c r="AY29" s="1">
        <f t="shared" ca="1" si="4"/>
        <v>0.33333333333333331</v>
      </c>
    </row>
    <row r="30" spans="2:51" ht="18.75" x14ac:dyDescent="0.3">
      <c r="B30" s="9">
        <f t="shared" ca="1" si="5"/>
        <v>42029</v>
      </c>
      <c r="C30" s="11">
        <f t="shared" ca="1" si="6"/>
        <v>42029</v>
      </c>
      <c r="D30" s="6"/>
      <c r="E30" s="21"/>
      <c r="F30" s="21"/>
      <c r="G30" s="21"/>
      <c r="H30" s="21"/>
      <c r="I30" s="21" t="str">
        <f t="shared" ca="1" si="7"/>
        <v/>
      </c>
      <c r="J30" s="21" t="str">
        <f t="shared" si="0"/>
        <v/>
      </c>
      <c r="K30" s="20">
        <f ca="1">IF(AV30=0,AY30,IF(Feiertage!$G$2="ja","00:00",AY30))</f>
        <v>0</v>
      </c>
      <c r="L30" s="62">
        <f t="shared" ca="1" si="1"/>
        <v>0</v>
      </c>
      <c r="AV30">
        <f ca="1">IF(IFERROR(MATCH($B30,Feiertage!$B$2:$B$49,0)&gt;0,0),1,0)</f>
        <v>0</v>
      </c>
      <c r="AW30" s="5">
        <f t="shared" ca="1" si="2"/>
        <v>2.0833333333333332E-2</v>
      </c>
      <c r="AX30" s="1">
        <f t="shared" si="3"/>
        <v>0</v>
      </c>
      <c r="AY30" s="1">
        <f t="shared" ca="1" si="4"/>
        <v>0</v>
      </c>
    </row>
    <row r="31" spans="2:51" ht="18.75" x14ac:dyDescent="0.3">
      <c r="B31" s="9">
        <f t="shared" ca="1" si="5"/>
        <v>42030</v>
      </c>
      <c r="C31" s="11">
        <f t="shared" ca="1" si="6"/>
        <v>42030</v>
      </c>
      <c r="D31" s="6"/>
      <c r="E31" s="21"/>
      <c r="F31" s="21"/>
      <c r="G31" s="21"/>
      <c r="H31" s="21"/>
      <c r="I31" s="21" t="str">
        <f t="shared" ca="1" si="7"/>
        <v/>
      </c>
      <c r="J31" s="21" t="str">
        <f t="shared" si="0"/>
        <v/>
      </c>
      <c r="K31" s="20">
        <f ca="1">IF(AV31=0,AY31,IF(Feiertage!$G$2="ja","00:00",AY31))</f>
        <v>0</v>
      </c>
      <c r="L31" s="62">
        <f t="shared" ca="1" si="1"/>
        <v>0</v>
      </c>
      <c r="AV31">
        <f ca="1">IF(IFERROR(MATCH($B31,Feiertage!$B$2:$B$49,0)&gt;0,0),1,0)</f>
        <v>0</v>
      </c>
      <c r="AW31" s="5">
        <f t="shared" ca="1" si="2"/>
        <v>2.0833333333333332E-2</v>
      </c>
      <c r="AX31" s="1">
        <f t="shared" si="3"/>
        <v>0</v>
      </c>
      <c r="AY31" s="1">
        <f t="shared" ca="1" si="4"/>
        <v>0</v>
      </c>
    </row>
    <row r="32" spans="2:51" ht="18.75" x14ac:dyDescent="0.3">
      <c r="B32" s="9">
        <f t="shared" ca="1" si="5"/>
        <v>42031</v>
      </c>
      <c r="C32" s="11">
        <f t="shared" ca="1" si="6"/>
        <v>42031</v>
      </c>
      <c r="D32" s="6"/>
      <c r="E32" s="21"/>
      <c r="F32" s="21"/>
      <c r="G32" s="21"/>
      <c r="H32" s="21"/>
      <c r="I32" s="21" t="str">
        <f t="shared" ca="1" si="7"/>
        <v/>
      </c>
      <c r="J32" s="21" t="str">
        <f t="shared" si="0"/>
        <v/>
      </c>
      <c r="K32" s="20">
        <f ca="1">IF(AV32=0,AY32,IF(Feiertage!$G$2="ja","00:00",AY32))</f>
        <v>0.33333333333333331</v>
      </c>
      <c r="L32" s="62">
        <f t="shared" ca="1" si="1"/>
        <v>-0.33333333333333331</v>
      </c>
      <c r="AV32">
        <f ca="1">IF(IFERROR(MATCH($B32,Feiertage!$B$2:$B$49,0)&gt;0,0),1,0)</f>
        <v>0</v>
      </c>
      <c r="AW32" s="5">
        <f t="shared" ca="1" si="2"/>
        <v>2.0833333333333332E-2</v>
      </c>
      <c r="AX32" s="1">
        <f t="shared" si="3"/>
        <v>0</v>
      </c>
      <c r="AY32" s="1">
        <f t="shared" ca="1" si="4"/>
        <v>0.33333333333333331</v>
      </c>
    </row>
    <row r="33" spans="2:51" ht="18.75" x14ac:dyDescent="0.3">
      <c r="B33" s="9">
        <f ca="1">IF(B32&lt;&gt;"",IF(MONTH($B$1)&lt;MONTH(B32+1),"",B32+1),"")</f>
        <v>42032</v>
      </c>
      <c r="C33" s="11">
        <f t="shared" ca="1" si="6"/>
        <v>42032</v>
      </c>
      <c r="D33" s="6"/>
      <c r="E33" s="21"/>
      <c r="F33" s="21"/>
      <c r="G33" s="21"/>
      <c r="H33" s="21"/>
      <c r="I33" s="21" t="str">
        <f t="shared" ca="1" si="7"/>
        <v/>
      </c>
      <c r="J33" s="21" t="str">
        <f t="shared" si="0"/>
        <v/>
      </c>
      <c r="K33" s="20">
        <f ca="1">IF(AV33=0,AY33,IF(Feiertage!$G$2="ja","00:00",AY33))</f>
        <v>0.33333333333333331</v>
      </c>
      <c r="L33" s="62">
        <f t="shared" ca="1" si="1"/>
        <v>-0.33333333333333331</v>
      </c>
      <c r="AV33">
        <f ca="1">IF(IFERROR(MATCH($B33,Feiertage!$B$2:$B$49,0)&gt;0,0),1,0)</f>
        <v>0</v>
      </c>
      <c r="AW33" s="5">
        <f ca="1">IFERROR(IF(WEEKDAY(C33)=WEEKDAY($N$5),$P$5,
IF(WEEKDAY(C33)=WEEKDAY($N$6),$P$6,
IF(WEEKDAY(C33)=WEEKDAY($N$7),$P$7,
IF(WEEKDAY(C33)=WEEKDAY($N$8),$P$8,
IF(WEEKDAY(C33)=WEEKDAY($N$9),$P$9,
IF(WEEKDAY(C33)=WEEKDAY($N$10),$P$10,
IF(WEEKDAY(C33)=WEEKDAY($N$11),$P$11,""))))))),"")</f>
        <v>2.0833333333333332E-2</v>
      </c>
      <c r="AX33" s="1">
        <f t="shared" si="3"/>
        <v>0</v>
      </c>
      <c r="AY33" s="1">
        <f ca="1">IFERROR(IF(WEEKDAY(C33)=WEEKDAY($N$5),$O$5,
IF(WEEKDAY(C33)=WEEKDAY($N$6),$O$6,
IF(WEEKDAY(C33)=WEEKDAY($N$7),$O$7,
IF(WEEKDAY(C33)=WEEKDAY($N$8),$O$8,
IF(WEEKDAY(C33)=WEEKDAY($N$9),$O$9,
IF(WEEKDAY(C33)=WEEKDAY($N$10),$O$10,
IF(WEEKDAY(C33)=WEEKDAY($N$11),$O$11,""))))))),"")</f>
        <v>0.33333333333333331</v>
      </c>
    </row>
    <row r="34" spans="2:51" ht="18.75" x14ac:dyDescent="0.3">
      <c r="B34" s="9">
        <f t="shared" ref="B34:B35" ca="1" si="8">IF(B33&lt;&gt;"",IF(MONTH($B$1)&lt;MONTH(B33+1),"",B33+1),"")</f>
        <v>42033</v>
      </c>
      <c r="C34" s="11">
        <f t="shared" ca="1" si="6"/>
        <v>42033</v>
      </c>
      <c r="D34" s="6"/>
      <c r="E34" s="21"/>
      <c r="F34" s="21"/>
      <c r="G34" s="21"/>
      <c r="H34" s="21"/>
      <c r="I34" s="21" t="str">
        <f t="shared" ca="1" si="7"/>
        <v/>
      </c>
      <c r="J34" s="21" t="str">
        <f t="shared" si="0"/>
        <v/>
      </c>
      <c r="K34" s="20">
        <f ca="1">IF(AV34=0,AY34,IF(Feiertage!$G$2="ja","00:00",AY34))</f>
        <v>0.33333333333333331</v>
      </c>
      <c r="L34" s="62">
        <f t="shared" ca="1" si="1"/>
        <v>-0.33333333333333331</v>
      </c>
      <c r="AV34">
        <f ca="1">IF(IFERROR(MATCH($B34,Feiertage!$B$2:$B$49,0)&gt;0,0),1,0)</f>
        <v>0</v>
      </c>
      <c r="AW34" s="5">
        <f t="shared" ref="AW34:AW35" ca="1" si="9">IFERROR(IF(WEEKDAY(C34)=WEEKDAY($N$5),$P$5,
IF(WEEKDAY(C34)=WEEKDAY($N$6),$P$6,
IF(WEEKDAY(C34)=WEEKDAY($N$7),$P$7,
IF(WEEKDAY(C34)=WEEKDAY($N$8),$P$8,
IF(WEEKDAY(C34)=WEEKDAY($N$9),$P$9,
IF(WEEKDAY(C34)=WEEKDAY($N$10),$P$10,
IF(WEEKDAY(C34)=WEEKDAY($N$11),$P$11,""))))))),"")</f>
        <v>2.0833333333333332E-2</v>
      </c>
      <c r="AX34" s="1">
        <f t="shared" si="3"/>
        <v>0</v>
      </c>
      <c r="AY34" s="1">
        <f t="shared" ref="AY34:AY35" ca="1" si="10">IFERROR(IF(WEEKDAY(C34)=WEEKDAY($N$5),$O$5,
IF(WEEKDAY(C34)=WEEKDAY($N$6),$O$6,
IF(WEEKDAY(C34)=WEEKDAY($N$7),$O$7,
IF(WEEKDAY(C34)=WEEKDAY($N$8),$O$8,
IF(WEEKDAY(C34)=WEEKDAY($N$9),$O$9,
IF(WEEKDAY(C34)=WEEKDAY($N$10),$O$10,
IF(WEEKDAY(C34)=WEEKDAY($N$11),$O$11,""))))))),"")</f>
        <v>0.33333333333333331</v>
      </c>
    </row>
    <row r="35" spans="2:51" ht="19.5" thickBot="1" x14ac:dyDescent="0.35">
      <c r="B35" s="12">
        <f t="shared" ca="1" si="8"/>
        <v>42034</v>
      </c>
      <c r="C35" s="13">
        <f t="shared" ca="1" si="6"/>
        <v>42034</v>
      </c>
      <c r="D35" s="14"/>
      <c r="E35" s="22"/>
      <c r="F35" s="22"/>
      <c r="G35" s="22"/>
      <c r="H35" s="22"/>
      <c r="I35" s="23" t="str">
        <f t="shared" ca="1" si="7"/>
        <v/>
      </c>
      <c r="J35" s="23" t="str">
        <f t="shared" si="0"/>
        <v/>
      </c>
      <c r="K35" s="20">
        <f ca="1">IF(AV35=0,AY35,IF(Feiertage!$G$2="ja","00:00",AY35))</f>
        <v>0.33333333333333331</v>
      </c>
      <c r="L35" s="63">
        <f t="shared" ca="1" si="1"/>
        <v>-0.33333333333333331</v>
      </c>
      <c r="AV35">
        <f ca="1">IF(IFERROR(MATCH($B35,Feiertage!$B$2:$B$49,0)&gt;0,0),1,0)</f>
        <v>0</v>
      </c>
      <c r="AW35" s="5">
        <f t="shared" ca="1" si="9"/>
        <v>2.0833333333333332E-2</v>
      </c>
      <c r="AX35" s="1">
        <f t="shared" si="3"/>
        <v>0</v>
      </c>
      <c r="AY35" s="1">
        <f t="shared" ca="1" si="10"/>
        <v>0.33333333333333331</v>
      </c>
    </row>
    <row r="36" spans="2:51" ht="8.25" customHeight="1" thickTop="1" x14ac:dyDescent="0.25">
      <c r="B36" s="29"/>
      <c r="C36" s="15"/>
      <c r="D36" s="15"/>
      <c r="E36" s="64"/>
      <c r="F36" s="64"/>
      <c r="G36" s="64"/>
      <c r="H36" s="64"/>
      <c r="I36" s="64"/>
      <c r="J36" s="64"/>
      <c r="K36" s="64"/>
      <c r="L36" s="64"/>
    </row>
    <row r="37" spans="2:51" x14ac:dyDescent="0.25">
      <c r="E37" s="38"/>
      <c r="F37" s="38"/>
      <c r="G37" s="38"/>
      <c r="H37" s="38"/>
      <c r="I37" s="38"/>
      <c r="J37" s="38"/>
      <c r="K37" s="65"/>
      <c r="L37" s="65"/>
    </row>
    <row r="38" spans="2:51" x14ac:dyDescent="0.25">
      <c r="E38" s="38"/>
      <c r="F38" s="38"/>
      <c r="G38" s="38"/>
      <c r="H38" s="38"/>
      <c r="I38" s="38"/>
      <c r="J38" s="38"/>
      <c r="K38" s="38"/>
      <c r="L38" s="38"/>
    </row>
    <row r="39" spans="2:51" x14ac:dyDescent="0.25">
      <c r="E39" s="38"/>
      <c r="F39" s="38"/>
      <c r="G39" s="38"/>
      <c r="H39" s="38"/>
      <c r="I39" s="38"/>
      <c r="J39" s="38"/>
      <c r="K39" s="38"/>
      <c r="L39" s="38"/>
      <c r="M39" s="83"/>
      <c r="N39" s="84"/>
      <c r="O39" s="85"/>
    </row>
    <row r="40" spans="2:51" x14ac:dyDescent="0.25">
      <c r="E40" s="38"/>
      <c r="F40" s="38"/>
      <c r="G40" s="38"/>
      <c r="H40" s="38"/>
      <c r="I40" s="38"/>
      <c r="J40" s="38"/>
      <c r="K40" s="38"/>
      <c r="L40" s="38"/>
    </row>
    <row r="41" spans="2:51" ht="15.75" x14ac:dyDescent="0.25">
      <c r="E41" s="38"/>
      <c r="F41" s="38"/>
      <c r="G41" s="38"/>
      <c r="H41" s="38"/>
      <c r="I41" s="38"/>
      <c r="J41" s="38"/>
      <c r="K41" s="38"/>
      <c r="L41" s="38"/>
      <c r="M41" s="86"/>
    </row>
    <row r="42" spans="2:51" x14ac:dyDescent="0.25">
      <c r="E42" s="38"/>
      <c r="F42" s="38"/>
      <c r="G42" s="38"/>
      <c r="H42" s="38"/>
      <c r="I42" s="38"/>
      <c r="J42" s="38"/>
      <c r="K42" s="38"/>
      <c r="L42" s="38"/>
    </row>
    <row r="43" spans="2:51" x14ac:dyDescent="0.25">
      <c r="E43" s="38"/>
      <c r="F43" s="38"/>
      <c r="G43" s="38"/>
      <c r="H43" s="38"/>
      <c r="I43" s="38"/>
      <c r="J43" s="38"/>
      <c r="K43" s="38"/>
      <c r="L43" s="38"/>
    </row>
    <row r="44" spans="2:51" x14ac:dyDescent="0.25">
      <c r="E44" s="38"/>
      <c r="F44" s="38"/>
      <c r="G44" s="38"/>
      <c r="H44" s="38"/>
      <c r="I44" s="38"/>
      <c r="J44" s="38"/>
      <c r="K44" s="38"/>
      <c r="L44" s="38"/>
    </row>
    <row r="45" spans="2:51" x14ac:dyDescent="0.25">
      <c r="E45" s="38"/>
      <c r="F45" s="38"/>
      <c r="G45" s="38"/>
      <c r="H45" s="38"/>
      <c r="I45" s="38"/>
      <c r="J45" s="38"/>
      <c r="K45" s="38"/>
      <c r="L45" s="38"/>
    </row>
    <row r="46" spans="2:51" x14ac:dyDescent="0.25">
      <c r="E46" s="38"/>
      <c r="F46" s="38"/>
      <c r="G46" s="38"/>
      <c r="H46" s="38"/>
      <c r="I46" s="38"/>
      <c r="J46" s="38"/>
      <c r="K46" s="38"/>
      <c r="L46" s="38"/>
    </row>
    <row r="47" spans="2:51" x14ac:dyDescent="0.25">
      <c r="E47" s="38"/>
      <c r="F47" s="38"/>
      <c r="G47" s="38"/>
      <c r="H47" s="38"/>
      <c r="I47" s="38"/>
      <c r="J47" s="38"/>
      <c r="K47" s="38"/>
      <c r="L47" s="38"/>
    </row>
    <row r="48" spans="2:51" x14ac:dyDescent="0.25">
      <c r="E48" s="38"/>
      <c r="F48" s="38"/>
      <c r="G48" s="38"/>
      <c r="H48" s="38"/>
      <c r="I48" s="38"/>
      <c r="J48" s="38"/>
      <c r="K48" s="38"/>
      <c r="L48" s="38"/>
    </row>
    <row r="49" spans="5:12" x14ac:dyDescent="0.25">
      <c r="E49" s="38"/>
      <c r="F49" s="38"/>
      <c r="G49" s="38"/>
      <c r="H49" s="38"/>
      <c r="I49" s="38"/>
      <c r="J49" s="38"/>
      <c r="K49" s="38"/>
      <c r="L49" s="38"/>
    </row>
    <row r="50" spans="5:12" x14ac:dyDescent="0.25">
      <c r="E50" s="38"/>
      <c r="F50" s="38"/>
      <c r="G50" s="38"/>
      <c r="H50" s="38"/>
      <c r="I50" s="38"/>
      <c r="J50" s="38"/>
      <c r="K50" s="38"/>
      <c r="L50" s="38"/>
    </row>
    <row r="51" spans="5:12" x14ac:dyDescent="0.25">
      <c r="E51" s="38"/>
      <c r="F51" s="38"/>
      <c r="G51" s="38"/>
      <c r="H51" s="38"/>
      <c r="I51" s="38"/>
      <c r="J51" s="38"/>
      <c r="K51" s="38"/>
      <c r="L51" s="38"/>
    </row>
    <row r="52" spans="5:12" x14ac:dyDescent="0.25">
      <c r="E52" s="38"/>
      <c r="F52" s="38"/>
      <c r="G52" s="38"/>
      <c r="H52" s="38"/>
      <c r="I52" s="38"/>
      <c r="J52" s="38"/>
      <c r="K52" s="38"/>
      <c r="L52" s="38"/>
    </row>
    <row r="53" spans="5:12" x14ac:dyDescent="0.25">
      <c r="E53" s="38"/>
      <c r="F53" s="38"/>
      <c r="G53" s="38"/>
      <c r="H53" s="38"/>
      <c r="I53" s="38"/>
      <c r="J53" s="38"/>
      <c r="K53" s="38"/>
      <c r="L53" s="38"/>
    </row>
    <row r="54" spans="5:12" x14ac:dyDescent="0.25">
      <c r="E54" s="38"/>
      <c r="F54" s="38"/>
      <c r="G54" s="38"/>
      <c r="H54" s="38"/>
      <c r="I54" s="38"/>
      <c r="J54" s="38"/>
      <c r="K54" s="38"/>
      <c r="L54" s="38"/>
    </row>
    <row r="55" spans="5:12" x14ac:dyDescent="0.25">
      <c r="E55" s="38"/>
      <c r="F55" s="38"/>
      <c r="G55" s="38"/>
      <c r="H55" s="38"/>
      <c r="I55" s="38"/>
      <c r="J55" s="38"/>
      <c r="K55" s="38"/>
      <c r="L55" s="38"/>
    </row>
    <row r="56" spans="5:12" x14ac:dyDescent="0.25">
      <c r="E56" s="38"/>
      <c r="F56" s="38"/>
      <c r="G56" s="38"/>
      <c r="H56" s="38"/>
      <c r="I56" s="38"/>
      <c r="J56" s="38"/>
      <c r="K56" s="38"/>
      <c r="L56" s="38"/>
    </row>
    <row r="57" spans="5:12" x14ac:dyDescent="0.25">
      <c r="E57" s="38"/>
      <c r="F57" s="38"/>
      <c r="G57" s="38"/>
      <c r="H57" s="38"/>
      <c r="I57" s="38"/>
      <c r="J57" s="38"/>
      <c r="K57" s="38"/>
      <c r="L57" s="38"/>
    </row>
    <row r="58" spans="5:12" x14ac:dyDescent="0.25">
      <c r="E58" s="38"/>
      <c r="F58" s="38"/>
      <c r="G58" s="38"/>
      <c r="H58" s="38"/>
      <c r="I58" s="38"/>
      <c r="J58" s="38"/>
      <c r="K58" s="38"/>
      <c r="L58" s="38"/>
    </row>
    <row r="59" spans="5:12" x14ac:dyDescent="0.25">
      <c r="E59" s="38"/>
      <c r="F59" s="38"/>
      <c r="G59" s="38"/>
      <c r="H59" s="38"/>
      <c r="I59" s="38"/>
      <c r="J59" s="38"/>
      <c r="K59" s="38"/>
      <c r="L59" s="38"/>
    </row>
    <row r="60" spans="5:12" x14ac:dyDescent="0.25">
      <c r="E60" s="38"/>
      <c r="F60" s="38"/>
      <c r="G60" s="38"/>
      <c r="H60" s="38"/>
      <c r="I60" s="38"/>
      <c r="J60" s="38"/>
      <c r="K60" s="38"/>
      <c r="L60" s="38"/>
    </row>
    <row r="61" spans="5:12" x14ac:dyDescent="0.25">
      <c r="E61" s="38"/>
      <c r="F61" s="38"/>
      <c r="G61" s="38"/>
      <c r="H61" s="38"/>
      <c r="I61" s="38"/>
      <c r="J61" s="38"/>
      <c r="K61" s="38"/>
      <c r="L61" s="38"/>
    </row>
    <row r="62" spans="5:12" x14ac:dyDescent="0.25">
      <c r="E62" s="38"/>
      <c r="F62" s="38"/>
      <c r="G62" s="38"/>
      <c r="H62" s="38"/>
      <c r="I62" s="38"/>
      <c r="J62" s="38"/>
      <c r="K62" s="38"/>
      <c r="L62" s="38"/>
    </row>
    <row r="63" spans="5:12" x14ac:dyDescent="0.25">
      <c r="E63" s="38"/>
      <c r="F63" s="38"/>
      <c r="G63" s="38"/>
      <c r="H63" s="38"/>
      <c r="I63" s="38"/>
      <c r="J63" s="38"/>
      <c r="K63" s="38"/>
      <c r="L63" s="38"/>
    </row>
    <row r="64" spans="5:12" x14ac:dyDescent="0.25">
      <c r="E64" s="38"/>
      <c r="F64" s="38"/>
      <c r="G64" s="38"/>
      <c r="H64" s="38"/>
      <c r="I64" s="38"/>
      <c r="J64" s="38"/>
      <c r="K64" s="38"/>
      <c r="L64" s="38"/>
    </row>
    <row r="65" spans="5:12" x14ac:dyDescent="0.25">
      <c r="E65" s="38"/>
      <c r="F65" s="38"/>
      <c r="G65" s="38"/>
      <c r="H65" s="38"/>
      <c r="I65" s="38"/>
      <c r="J65" s="38"/>
      <c r="K65" s="38"/>
      <c r="L65" s="38"/>
    </row>
    <row r="66" spans="5:12" x14ac:dyDescent="0.25">
      <c r="E66" s="38"/>
      <c r="F66" s="38"/>
      <c r="G66" s="38"/>
      <c r="H66" s="38"/>
      <c r="I66" s="38"/>
      <c r="J66" s="38"/>
      <c r="K66" s="38"/>
      <c r="L66" s="38"/>
    </row>
    <row r="67" spans="5:12" x14ac:dyDescent="0.25">
      <c r="E67" s="38"/>
      <c r="F67" s="38"/>
      <c r="G67" s="38"/>
      <c r="H67" s="38"/>
      <c r="I67" s="38"/>
      <c r="J67" s="38"/>
      <c r="K67" s="38"/>
      <c r="L67" s="38"/>
    </row>
    <row r="68" spans="5:12" x14ac:dyDescent="0.25">
      <c r="E68" s="38"/>
      <c r="F68" s="38"/>
      <c r="G68" s="38"/>
      <c r="H68" s="38"/>
      <c r="I68" s="38"/>
      <c r="J68" s="38"/>
      <c r="K68" s="38"/>
      <c r="L68" s="38"/>
    </row>
    <row r="69" spans="5:12" x14ac:dyDescent="0.25">
      <c r="E69" s="38"/>
      <c r="F69" s="38"/>
      <c r="G69" s="38"/>
      <c r="H69" s="38"/>
      <c r="I69" s="38"/>
      <c r="J69" s="38"/>
      <c r="K69" s="38"/>
      <c r="L69" s="38"/>
    </row>
    <row r="70" spans="5:12" x14ac:dyDescent="0.25">
      <c r="E70" s="38"/>
      <c r="F70" s="38"/>
      <c r="G70" s="38"/>
      <c r="H70" s="38"/>
      <c r="I70" s="38"/>
      <c r="J70" s="38"/>
      <c r="K70" s="38"/>
      <c r="L70" s="38"/>
    </row>
    <row r="71" spans="5:12" x14ac:dyDescent="0.25">
      <c r="E71" s="38"/>
      <c r="F71" s="38"/>
      <c r="G71" s="38"/>
      <c r="H71" s="38"/>
      <c r="I71" s="38"/>
      <c r="J71" s="38"/>
      <c r="K71" s="38"/>
      <c r="L71" s="38"/>
    </row>
    <row r="72" spans="5:12" x14ac:dyDescent="0.25">
      <c r="E72" s="38"/>
      <c r="F72" s="38"/>
      <c r="G72" s="38"/>
      <c r="H72" s="38"/>
      <c r="I72" s="38"/>
      <c r="J72" s="38"/>
      <c r="K72" s="38"/>
      <c r="L72" s="38"/>
    </row>
    <row r="73" spans="5:12" x14ac:dyDescent="0.25">
      <c r="E73" s="38"/>
      <c r="F73" s="38"/>
      <c r="G73" s="38"/>
      <c r="H73" s="38"/>
      <c r="I73" s="38"/>
      <c r="J73" s="38"/>
      <c r="K73" s="38"/>
      <c r="L73" s="38"/>
    </row>
    <row r="74" spans="5:12" x14ac:dyDescent="0.25">
      <c r="E74" s="38"/>
      <c r="F74" s="38"/>
      <c r="G74" s="38"/>
      <c r="H74" s="38"/>
      <c r="I74" s="38"/>
      <c r="J74" s="38"/>
      <c r="K74" s="38"/>
      <c r="L74" s="38"/>
    </row>
    <row r="75" spans="5:12" x14ac:dyDescent="0.25">
      <c r="E75" s="38"/>
      <c r="F75" s="38"/>
      <c r="G75" s="38"/>
      <c r="H75" s="38"/>
      <c r="I75" s="38"/>
      <c r="J75" s="38"/>
      <c r="K75" s="38"/>
      <c r="L75" s="38"/>
    </row>
    <row r="76" spans="5:12" x14ac:dyDescent="0.25">
      <c r="E76" s="38"/>
      <c r="F76" s="38"/>
      <c r="G76" s="38"/>
      <c r="H76" s="38"/>
      <c r="I76" s="38"/>
      <c r="J76" s="38"/>
      <c r="K76" s="38"/>
      <c r="L76" s="38"/>
    </row>
    <row r="77" spans="5:12" x14ac:dyDescent="0.25">
      <c r="E77" s="38"/>
      <c r="F77" s="38"/>
      <c r="G77" s="38"/>
      <c r="H77" s="38"/>
      <c r="I77" s="38"/>
      <c r="J77" s="38"/>
      <c r="K77" s="38"/>
      <c r="L77" s="38"/>
    </row>
    <row r="78" spans="5:12" x14ac:dyDescent="0.25">
      <c r="E78" s="38"/>
      <c r="F78" s="38"/>
      <c r="G78" s="38"/>
      <c r="H78" s="38"/>
      <c r="I78" s="38"/>
      <c r="J78" s="38"/>
      <c r="K78" s="38"/>
      <c r="L78" s="38"/>
    </row>
    <row r="79" spans="5:12" x14ac:dyDescent="0.25">
      <c r="E79" s="38"/>
      <c r="F79" s="38"/>
      <c r="G79" s="38"/>
      <c r="H79" s="38"/>
      <c r="I79" s="38"/>
      <c r="J79" s="38"/>
      <c r="K79" s="38"/>
      <c r="L79" s="38"/>
    </row>
    <row r="80" spans="5:12" x14ac:dyDescent="0.25">
      <c r="E80" s="38"/>
      <c r="F80" s="38"/>
      <c r="G80" s="38"/>
      <c r="H80" s="38"/>
      <c r="I80" s="38"/>
      <c r="J80" s="38"/>
      <c r="K80" s="38"/>
      <c r="L80" s="38"/>
    </row>
    <row r="81" spans="5:12" x14ac:dyDescent="0.25">
      <c r="E81" s="38"/>
      <c r="F81" s="38"/>
      <c r="G81" s="38"/>
      <c r="H81" s="38"/>
      <c r="I81" s="38"/>
      <c r="J81" s="38"/>
      <c r="K81" s="38"/>
      <c r="L81" s="38"/>
    </row>
    <row r="82" spans="5:12" x14ac:dyDescent="0.25">
      <c r="E82" s="38"/>
      <c r="F82" s="38"/>
      <c r="G82" s="38"/>
      <c r="H82" s="38"/>
      <c r="I82" s="38"/>
      <c r="J82" s="38"/>
      <c r="K82" s="38"/>
      <c r="L82" s="38"/>
    </row>
    <row r="83" spans="5:12" x14ac:dyDescent="0.25">
      <c r="E83" s="38"/>
      <c r="F83" s="38"/>
      <c r="G83" s="38"/>
      <c r="H83" s="38"/>
      <c r="I83" s="38"/>
      <c r="J83" s="38"/>
      <c r="K83" s="38"/>
      <c r="L83" s="38"/>
    </row>
    <row r="84" spans="5:12" x14ac:dyDescent="0.25">
      <c r="E84" s="38"/>
      <c r="F84" s="38"/>
      <c r="G84" s="38"/>
      <c r="H84" s="38"/>
      <c r="I84" s="38"/>
      <c r="J84" s="38"/>
      <c r="K84" s="38"/>
      <c r="L84" s="38"/>
    </row>
    <row r="85" spans="5:12" x14ac:dyDescent="0.25">
      <c r="E85" s="38"/>
      <c r="F85" s="38"/>
      <c r="G85" s="38"/>
      <c r="H85" s="38"/>
      <c r="I85" s="38"/>
      <c r="J85" s="38"/>
      <c r="K85" s="38"/>
      <c r="L85" s="38"/>
    </row>
    <row r="86" spans="5:12" x14ac:dyDescent="0.25">
      <c r="E86" s="38"/>
      <c r="F86" s="38"/>
      <c r="G86" s="38"/>
      <c r="H86" s="38"/>
      <c r="I86" s="38"/>
      <c r="J86" s="38"/>
      <c r="K86" s="38"/>
      <c r="L86" s="38"/>
    </row>
    <row r="87" spans="5:12" x14ac:dyDescent="0.25">
      <c r="E87" s="38"/>
      <c r="F87" s="38"/>
      <c r="G87" s="38"/>
      <c r="H87" s="38"/>
      <c r="I87" s="38"/>
      <c r="J87" s="38"/>
      <c r="K87" s="38"/>
      <c r="L87" s="38"/>
    </row>
    <row r="88" spans="5:12" x14ac:dyDescent="0.25">
      <c r="E88" s="38"/>
      <c r="F88" s="38"/>
      <c r="G88" s="38"/>
      <c r="H88" s="38"/>
      <c r="I88" s="38"/>
      <c r="J88" s="38"/>
      <c r="K88" s="38"/>
      <c r="L88" s="38"/>
    </row>
    <row r="89" spans="5:12" x14ac:dyDescent="0.25">
      <c r="E89" s="38"/>
      <c r="F89" s="38"/>
      <c r="G89" s="38"/>
      <c r="H89" s="38"/>
      <c r="I89" s="38"/>
      <c r="J89" s="38"/>
      <c r="K89" s="38"/>
      <c r="L89" s="38"/>
    </row>
    <row r="90" spans="5:12" x14ac:dyDescent="0.25">
      <c r="E90" s="38"/>
      <c r="F90" s="38"/>
      <c r="G90" s="38"/>
      <c r="H90" s="38"/>
      <c r="I90" s="38"/>
      <c r="J90" s="38"/>
      <c r="K90" s="38"/>
      <c r="L90" s="38"/>
    </row>
    <row r="91" spans="5:12" x14ac:dyDescent="0.25">
      <c r="E91" s="38"/>
      <c r="F91" s="38"/>
      <c r="G91" s="38"/>
      <c r="H91" s="38"/>
      <c r="I91" s="38"/>
      <c r="J91" s="38"/>
      <c r="K91" s="38"/>
      <c r="L91" s="38"/>
    </row>
    <row r="92" spans="5:12" x14ac:dyDescent="0.25">
      <c r="E92" s="38"/>
      <c r="F92" s="38"/>
      <c r="G92" s="38"/>
      <c r="H92" s="38"/>
      <c r="I92" s="38"/>
      <c r="J92" s="38"/>
      <c r="K92" s="38"/>
      <c r="L92" s="38"/>
    </row>
    <row r="93" spans="5:12" x14ac:dyDescent="0.25">
      <c r="E93" s="38"/>
      <c r="F93" s="38"/>
      <c r="G93" s="38"/>
      <c r="H93" s="38"/>
      <c r="I93" s="38"/>
      <c r="J93" s="38"/>
      <c r="K93" s="38"/>
      <c r="L93" s="38"/>
    </row>
    <row r="94" spans="5:12" x14ac:dyDescent="0.25">
      <c r="E94" s="38"/>
      <c r="F94" s="38"/>
      <c r="G94" s="38"/>
      <c r="H94" s="38"/>
      <c r="I94" s="38"/>
      <c r="J94" s="38"/>
      <c r="K94" s="38"/>
      <c r="L94" s="38"/>
    </row>
    <row r="95" spans="5:12" x14ac:dyDescent="0.25">
      <c r="E95" s="38"/>
      <c r="F95" s="38"/>
      <c r="G95" s="38"/>
      <c r="H95" s="38"/>
      <c r="I95" s="38"/>
      <c r="J95" s="38"/>
      <c r="K95" s="38"/>
      <c r="L95" s="38"/>
    </row>
    <row r="96" spans="5:12" x14ac:dyDescent="0.25">
      <c r="E96" s="38"/>
      <c r="F96" s="38"/>
      <c r="G96" s="38"/>
      <c r="H96" s="38"/>
      <c r="I96" s="38"/>
      <c r="J96" s="38"/>
      <c r="K96" s="38"/>
      <c r="L96" s="38"/>
    </row>
    <row r="97" spans="5:12" x14ac:dyDescent="0.25">
      <c r="E97" s="38"/>
      <c r="F97" s="38"/>
      <c r="G97" s="38"/>
      <c r="H97" s="38"/>
      <c r="I97" s="38"/>
      <c r="J97" s="38"/>
      <c r="K97" s="38"/>
      <c r="L97" s="38"/>
    </row>
    <row r="98" spans="5:12" x14ac:dyDescent="0.25">
      <c r="E98" s="38"/>
      <c r="F98" s="38"/>
      <c r="G98" s="38"/>
      <c r="H98" s="38"/>
      <c r="I98" s="38"/>
      <c r="J98" s="38"/>
      <c r="K98" s="38"/>
      <c r="L98" s="38"/>
    </row>
    <row r="99" spans="5:12" x14ac:dyDescent="0.25">
      <c r="E99" s="38"/>
      <c r="F99" s="38"/>
      <c r="G99" s="38"/>
      <c r="H99" s="38"/>
      <c r="I99" s="38"/>
      <c r="J99" s="38"/>
      <c r="K99" s="38"/>
      <c r="L99" s="38"/>
    </row>
    <row r="100" spans="5:12" x14ac:dyDescent="0.25">
      <c r="E100" s="38"/>
      <c r="F100" s="38"/>
      <c r="G100" s="38"/>
      <c r="H100" s="38"/>
      <c r="I100" s="38"/>
      <c r="J100" s="38"/>
      <c r="K100" s="38"/>
      <c r="L100" s="38"/>
    </row>
    <row r="101" spans="5:12" x14ac:dyDescent="0.25">
      <c r="E101" s="38"/>
      <c r="F101" s="38"/>
      <c r="G101" s="38"/>
      <c r="H101" s="38"/>
      <c r="I101" s="38"/>
      <c r="J101" s="38"/>
      <c r="K101" s="38"/>
      <c r="L101" s="38"/>
    </row>
    <row r="102" spans="5:12" x14ac:dyDescent="0.25">
      <c r="E102" s="38"/>
      <c r="F102" s="38"/>
      <c r="G102" s="38"/>
      <c r="H102" s="38"/>
      <c r="I102" s="38"/>
      <c r="J102" s="38"/>
      <c r="K102" s="38"/>
      <c r="L102" s="38"/>
    </row>
    <row r="103" spans="5:12" x14ac:dyDescent="0.25">
      <c r="E103" s="38"/>
      <c r="F103" s="38"/>
      <c r="G103" s="38"/>
      <c r="H103" s="38"/>
      <c r="I103" s="38"/>
      <c r="J103" s="38"/>
      <c r="K103" s="38"/>
      <c r="L103" s="38"/>
    </row>
    <row r="104" spans="5:12" x14ac:dyDescent="0.25">
      <c r="E104" s="38"/>
      <c r="F104" s="38"/>
      <c r="G104" s="38"/>
      <c r="H104" s="38"/>
      <c r="I104" s="38"/>
      <c r="J104" s="38"/>
      <c r="K104" s="38"/>
      <c r="L104" s="38"/>
    </row>
    <row r="105" spans="5:12" x14ac:dyDescent="0.25">
      <c r="E105" s="38"/>
      <c r="F105" s="38"/>
      <c r="G105" s="38"/>
      <c r="H105" s="38"/>
      <c r="I105" s="38"/>
      <c r="J105" s="38"/>
      <c r="K105" s="38"/>
      <c r="L105" s="38"/>
    </row>
    <row r="106" spans="5:12" x14ac:dyDescent="0.25">
      <c r="E106" s="38"/>
      <c r="F106" s="38"/>
      <c r="G106" s="38"/>
      <c r="H106" s="38"/>
      <c r="I106" s="38"/>
      <c r="J106" s="38"/>
      <c r="K106" s="38"/>
      <c r="L106" s="38"/>
    </row>
    <row r="107" spans="5:12" x14ac:dyDescent="0.25">
      <c r="E107" s="38"/>
      <c r="F107" s="38"/>
      <c r="G107" s="38"/>
      <c r="H107" s="38"/>
      <c r="I107" s="38"/>
      <c r="J107" s="38"/>
      <c r="K107" s="38"/>
      <c r="L107" s="38"/>
    </row>
    <row r="108" spans="5:12" x14ac:dyDescent="0.25">
      <c r="E108" s="38"/>
      <c r="F108" s="38"/>
      <c r="G108" s="38"/>
      <c r="H108" s="38"/>
      <c r="I108" s="38"/>
      <c r="J108" s="38"/>
      <c r="K108" s="38"/>
      <c r="L108" s="38"/>
    </row>
    <row r="109" spans="5:12" x14ac:dyDescent="0.25">
      <c r="E109" s="38"/>
      <c r="F109" s="38"/>
      <c r="G109" s="38"/>
      <c r="H109" s="38"/>
      <c r="I109" s="38"/>
      <c r="J109" s="38"/>
      <c r="K109" s="38"/>
      <c r="L109" s="38"/>
    </row>
    <row r="110" spans="5:12" x14ac:dyDescent="0.25">
      <c r="E110" s="38"/>
      <c r="F110" s="38"/>
      <c r="G110" s="38"/>
      <c r="H110" s="38"/>
      <c r="I110" s="38"/>
      <c r="J110" s="38"/>
      <c r="K110" s="38"/>
      <c r="L110" s="38"/>
    </row>
    <row r="111" spans="5:12" x14ac:dyDescent="0.25">
      <c r="E111" s="38"/>
      <c r="F111" s="38"/>
      <c r="G111" s="38"/>
      <c r="H111" s="38"/>
      <c r="I111" s="38"/>
      <c r="J111" s="38"/>
      <c r="K111" s="38"/>
      <c r="L111" s="38"/>
    </row>
    <row r="112" spans="5:12" x14ac:dyDescent="0.25">
      <c r="E112" s="38"/>
      <c r="F112" s="38"/>
      <c r="G112" s="38"/>
      <c r="H112" s="38"/>
      <c r="I112" s="38"/>
      <c r="J112" s="38"/>
      <c r="K112" s="38"/>
      <c r="L112" s="38"/>
    </row>
    <row r="113" spans="5:12" x14ac:dyDescent="0.25">
      <c r="E113" s="38"/>
      <c r="F113" s="38"/>
      <c r="G113" s="38"/>
      <c r="H113" s="38"/>
      <c r="I113" s="38"/>
      <c r="J113" s="38"/>
      <c r="K113" s="38"/>
      <c r="L113" s="38"/>
    </row>
    <row r="114" spans="5:12" x14ac:dyDescent="0.25">
      <c r="E114" s="38"/>
      <c r="F114" s="38"/>
      <c r="G114" s="38"/>
      <c r="H114" s="38"/>
      <c r="I114" s="38"/>
      <c r="J114" s="38"/>
      <c r="K114" s="38"/>
      <c r="L114" s="38"/>
    </row>
    <row r="115" spans="5:12" x14ac:dyDescent="0.25">
      <c r="E115" s="38"/>
      <c r="F115" s="38"/>
      <c r="G115" s="38"/>
      <c r="H115" s="38"/>
      <c r="I115" s="38"/>
      <c r="J115" s="38"/>
      <c r="K115" s="38"/>
      <c r="L115" s="38"/>
    </row>
    <row r="116" spans="5:12" x14ac:dyDescent="0.25">
      <c r="E116" s="38"/>
      <c r="F116" s="38"/>
      <c r="G116" s="38"/>
      <c r="H116" s="38"/>
      <c r="I116" s="38"/>
      <c r="J116" s="38"/>
      <c r="K116" s="38"/>
      <c r="L116" s="38"/>
    </row>
    <row r="117" spans="5:12" x14ac:dyDescent="0.25">
      <c r="E117" s="38"/>
      <c r="F117" s="38"/>
      <c r="G117" s="38"/>
      <c r="H117" s="38"/>
      <c r="I117" s="38"/>
      <c r="J117" s="38"/>
      <c r="K117" s="38"/>
      <c r="L117" s="38"/>
    </row>
    <row r="118" spans="5:12" x14ac:dyDescent="0.25">
      <c r="E118" s="38"/>
      <c r="F118" s="38"/>
      <c r="G118" s="38"/>
      <c r="H118" s="38"/>
      <c r="I118" s="38"/>
      <c r="J118" s="38"/>
      <c r="K118" s="38"/>
      <c r="L118" s="38"/>
    </row>
    <row r="119" spans="5:12" x14ac:dyDescent="0.25">
      <c r="E119" s="38"/>
      <c r="F119" s="38"/>
      <c r="G119" s="38"/>
      <c r="H119" s="38"/>
      <c r="I119" s="38"/>
      <c r="J119" s="38"/>
      <c r="K119" s="38"/>
      <c r="L119" s="38"/>
    </row>
    <row r="120" spans="5:12" x14ac:dyDescent="0.25">
      <c r="E120" s="38"/>
      <c r="F120" s="38"/>
      <c r="G120" s="38"/>
      <c r="H120" s="38"/>
      <c r="I120" s="38"/>
      <c r="J120" s="38"/>
      <c r="K120" s="38"/>
      <c r="L120" s="38"/>
    </row>
    <row r="121" spans="5:12" x14ac:dyDescent="0.25">
      <c r="E121" s="38"/>
      <c r="F121" s="38"/>
      <c r="G121" s="38"/>
      <c r="H121" s="38"/>
      <c r="I121" s="38"/>
      <c r="J121" s="38"/>
      <c r="K121" s="38"/>
      <c r="L121" s="38"/>
    </row>
    <row r="122" spans="5:12" x14ac:dyDescent="0.25">
      <c r="E122" s="38"/>
      <c r="F122" s="38"/>
      <c r="G122" s="38"/>
      <c r="H122" s="38"/>
      <c r="I122" s="38"/>
      <c r="J122" s="38"/>
      <c r="K122" s="38"/>
      <c r="L122" s="38"/>
    </row>
    <row r="123" spans="5:12" x14ac:dyDescent="0.25">
      <c r="E123" s="38"/>
      <c r="F123" s="38"/>
      <c r="G123" s="38"/>
      <c r="H123" s="38"/>
      <c r="I123" s="38"/>
      <c r="J123" s="38"/>
      <c r="K123" s="38"/>
      <c r="L123" s="38"/>
    </row>
    <row r="124" spans="5:12" x14ac:dyDescent="0.25">
      <c r="E124" s="38"/>
      <c r="F124" s="38"/>
      <c r="G124" s="38"/>
      <c r="H124" s="38"/>
      <c r="I124" s="38"/>
      <c r="J124" s="38"/>
      <c r="K124" s="38"/>
      <c r="L124" s="38"/>
    </row>
    <row r="125" spans="5:12" x14ac:dyDescent="0.25">
      <c r="E125" s="38"/>
      <c r="F125" s="38"/>
      <c r="G125" s="38"/>
      <c r="H125" s="38"/>
      <c r="I125" s="38"/>
      <c r="J125" s="38"/>
      <c r="K125" s="38"/>
      <c r="L125" s="38"/>
    </row>
    <row r="126" spans="5:12" x14ac:dyDescent="0.25">
      <c r="E126" s="38"/>
      <c r="F126" s="38"/>
      <c r="G126" s="38"/>
      <c r="H126" s="38"/>
      <c r="I126" s="38"/>
      <c r="J126" s="38"/>
      <c r="K126" s="38"/>
      <c r="L126" s="38"/>
    </row>
    <row r="127" spans="5:12" x14ac:dyDescent="0.25">
      <c r="E127" s="38"/>
      <c r="F127" s="38"/>
      <c r="G127" s="38"/>
      <c r="H127" s="38"/>
      <c r="I127" s="38"/>
      <c r="J127" s="38"/>
      <c r="K127" s="38"/>
      <c r="L127" s="38"/>
    </row>
    <row r="128" spans="5:12" x14ac:dyDescent="0.25">
      <c r="E128" s="38"/>
      <c r="F128" s="38"/>
      <c r="G128" s="38"/>
      <c r="H128" s="38"/>
      <c r="I128" s="38"/>
      <c r="J128" s="38"/>
      <c r="K128" s="38"/>
      <c r="L128" s="38"/>
    </row>
    <row r="129" spans="5:12" x14ac:dyDescent="0.25">
      <c r="E129" s="38"/>
      <c r="F129" s="38"/>
      <c r="G129" s="38"/>
      <c r="H129" s="38"/>
      <c r="I129" s="38"/>
      <c r="J129" s="38"/>
      <c r="K129" s="38"/>
      <c r="L129" s="38"/>
    </row>
    <row r="130" spans="5:12" x14ac:dyDescent="0.25">
      <c r="E130" s="38"/>
      <c r="F130" s="38"/>
      <c r="G130" s="38"/>
      <c r="H130" s="38"/>
      <c r="I130" s="38"/>
      <c r="J130" s="38"/>
      <c r="K130" s="38"/>
      <c r="L130" s="38"/>
    </row>
    <row r="131" spans="5:12" x14ac:dyDescent="0.25">
      <c r="E131" s="38"/>
      <c r="F131" s="38"/>
      <c r="G131" s="38"/>
      <c r="H131" s="38"/>
      <c r="I131" s="38"/>
      <c r="J131" s="38"/>
      <c r="K131" s="38"/>
      <c r="L131" s="38"/>
    </row>
    <row r="132" spans="5:12" x14ac:dyDescent="0.25">
      <c r="E132" s="38"/>
      <c r="F132" s="38"/>
      <c r="G132" s="38"/>
      <c r="H132" s="38"/>
      <c r="I132" s="38"/>
      <c r="J132" s="38"/>
      <c r="K132" s="38"/>
      <c r="L132" s="38"/>
    </row>
    <row r="133" spans="5:12" x14ac:dyDescent="0.25">
      <c r="E133" s="38"/>
      <c r="F133" s="38"/>
      <c r="G133" s="38"/>
      <c r="H133" s="38"/>
      <c r="I133" s="38"/>
      <c r="J133" s="38"/>
      <c r="K133" s="38"/>
      <c r="L133" s="38"/>
    </row>
    <row r="134" spans="5:12" x14ac:dyDescent="0.25">
      <c r="E134" s="38"/>
      <c r="F134" s="38"/>
      <c r="G134" s="38"/>
      <c r="H134" s="38"/>
      <c r="I134" s="38"/>
      <c r="J134" s="38"/>
      <c r="K134" s="38"/>
      <c r="L134" s="38"/>
    </row>
    <row r="135" spans="5:12" x14ac:dyDescent="0.25">
      <c r="E135" s="38"/>
      <c r="F135" s="38"/>
      <c r="G135" s="38"/>
      <c r="H135" s="38"/>
      <c r="I135" s="38"/>
      <c r="J135" s="38"/>
      <c r="K135" s="38"/>
      <c r="L135" s="38"/>
    </row>
    <row r="136" spans="5:12" x14ac:dyDescent="0.25">
      <c r="E136" s="38"/>
      <c r="F136" s="38"/>
      <c r="G136" s="38"/>
      <c r="H136" s="38"/>
      <c r="I136" s="38"/>
      <c r="J136" s="38"/>
      <c r="K136" s="38"/>
      <c r="L136" s="38"/>
    </row>
    <row r="137" spans="5:12" x14ac:dyDescent="0.25">
      <c r="E137" s="38"/>
      <c r="F137" s="38"/>
      <c r="G137" s="38"/>
      <c r="H137" s="38"/>
      <c r="I137" s="38"/>
      <c r="J137" s="38"/>
      <c r="K137" s="38"/>
      <c r="L137" s="38"/>
    </row>
    <row r="138" spans="5:12" x14ac:dyDescent="0.25">
      <c r="E138" s="38"/>
      <c r="F138" s="38"/>
      <c r="G138" s="38"/>
      <c r="H138" s="38"/>
      <c r="I138" s="38"/>
      <c r="J138" s="38"/>
      <c r="K138" s="38"/>
      <c r="L138" s="38"/>
    </row>
    <row r="139" spans="5:12" x14ac:dyDescent="0.25">
      <c r="E139" s="38"/>
      <c r="F139" s="38"/>
      <c r="G139" s="38"/>
      <c r="H139" s="38"/>
      <c r="I139" s="38"/>
      <c r="J139" s="38"/>
      <c r="K139" s="38"/>
      <c r="L139" s="38"/>
    </row>
    <row r="140" spans="5:12" x14ac:dyDescent="0.25">
      <c r="E140" s="38"/>
      <c r="F140" s="38"/>
      <c r="G140" s="38"/>
      <c r="H140" s="38"/>
      <c r="I140" s="38"/>
      <c r="J140" s="38"/>
      <c r="K140" s="38"/>
      <c r="L140" s="38"/>
    </row>
    <row r="141" spans="5:12" x14ac:dyDescent="0.25">
      <c r="E141" s="38"/>
      <c r="F141" s="38"/>
      <c r="G141" s="38"/>
      <c r="H141" s="38"/>
      <c r="I141" s="38"/>
      <c r="J141" s="38"/>
      <c r="K141" s="38"/>
      <c r="L141" s="38"/>
    </row>
    <row r="142" spans="5:12" x14ac:dyDescent="0.25">
      <c r="E142" s="38"/>
      <c r="F142" s="38"/>
      <c r="G142" s="38"/>
      <c r="H142" s="38"/>
      <c r="I142" s="38"/>
      <c r="J142" s="38"/>
      <c r="K142" s="38"/>
      <c r="L142" s="38"/>
    </row>
    <row r="143" spans="5:12" x14ac:dyDescent="0.25">
      <c r="E143" s="38"/>
      <c r="F143" s="38"/>
      <c r="G143" s="38"/>
      <c r="H143" s="38"/>
      <c r="I143" s="38"/>
      <c r="J143" s="38"/>
      <c r="K143" s="38"/>
      <c r="L143" s="38"/>
    </row>
    <row r="144" spans="5:12" x14ac:dyDescent="0.25">
      <c r="E144" s="38"/>
      <c r="F144" s="38"/>
      <c r="G144" s="38"/>
      <c r="H144" s="38"/>
      <c r="I144" s="38"/>
      <c r="J144" s="38"/>
      <c r="K144" s="38"/>
      <c r="L144" s="38"/>
    </row>
    <row r="145" spans="5:12" x14ac:dyDescent="0.25">
      <c r="E145" s="38"/>
      <c r="F145" s="38"/>
      <c r="G145" s="38"/>
      <c r="H145" s="38"/>
      <c r="I145" s="38"/>
      <c r="J145" s="38"/>
      <c r="K145" s="38"/>
      <c r="L145" s="38"/>
    </row>
    <row r="146" spans="5:12" x14ac:dyDescent="0.25">
      <c r="E146" s="38"/>
      <c r="F146" s="38"/>
      <c r="G146" s="38"/>
      <c r="H146" s="38"/>
      <c r="I146" s="38"/>
      <c r="J146" s="38"/>
      <c r="K146" s="38"/>
      <c r="L146" s="38"/>
    </row>
    <row r="147" spans="5:12" x14ac:dyDescent="0.25">
      <c r="E147" s="38"/>
      <c r="F147" s="38"/>
      <c r="G147" s="38"/>
      <c r="H147" s="38"/>
      <c r="I147" s="38"/>
      <c r="J147" s="38"/>
      <c r="K147" s="38"/>
      <c r="L147" s="38"/>
    </row>
    <row r="148" spans="5:12" x14ac:dyDescent="0.25">
      <c r="E148" s="38"/>
      <c r="F148" s="38"/>
      <c r="G148" s="38"/>
      <c r="H148" s="38"/>
      <c r="I148" s="38"/>
      <c r="J148" s="38"/>
      <c r="K148" s="38"/>
      <c r="L148" s="38"/>
    </row>
    <row r="149" spans="5:12" x14ac:dyDescent="0.25">
      <c r="E149" s="38"/>
      <c r="F149" s="38"/>
      <c r="G149" s="38"/>
      <c r="H149" s="38"/>
      <c r="I149" s="38"/>
      <c r="J149" s="38"/>
      <c r="K149" s="38"/>
      <c r="L149" s="38"/>
    </row>
    <row r="150" spans="5:12" x14ac:dyDescent="0.25">
      <c r="E150" s="38"/>
      <c r="F150" s="38"/>
      <c r="G150" s="38"/>
      <c r="H150" s="38"/>
      <c r="I150" s="38"/>
      <c r="J150" s="38"/>
      <c r="K150" s="38"/>
      <c r="L150" s="38"/>
    </row>
    <row r="151" spans="5:12" x14ac:dyDescent="0.25">
      <c r="E151" s="38"/>
      <c r="F151" s="38"/>
      <c r="G151" s="38"/>
      <c r="H151" s="38"/>
      <c r="I151" s="38"/>
      <c r="J151" s="38"/>
      <c r="K151" s="38"/>
      <c r="L151" s="38"/>
    </row>
    <row r="152" spans="5:12" x14ac:dyDescent="0.25">
      <c r="E152" s="38"/>
      <c r="F152" s="38"/>
      <c r="G152" s="38"/>
      <c r="H152" s="38"/>
      <c r="I152" s="38"/>
      <c r="J152" s="38"/>
      <c r="K152" s="38"/>
      <c r="L152" s="38"/>
    </row>
    <row r="153" spans="5:12" x14ac:dyDescent="0.25">
      <c r="E153" s="38"/>
      <c r="F153" s="38"/>
      <c r="G153" s="38"/>
      <c r="H153" s="38"/>
      <c r="I153" s="38"/>
      <c r="J153" s="38"/>
      <c r="K153" s="38"/>
      <c r="L153" s="38"/>
    </row>
    <row r="154" spans="5:12" x14ac:dyDescent="0.25">
      <c r="E154" s="38"/>
      <c r="F154" s="38"/>
      <c r="G154" s="38"/>
      <c r="H154" s="38"/>
      <c r="I154" s="38"/>
      <c r="J154" s="38"/>
      <c r="K154" s="38"/>
      <c r="L154" s="38"/>
    </row>
    <row r="155" spans="5:12" x14ac:dyDescent="0.25">
      <c r="E155" s="38"/>
      <c r="F155" s="38"/>
      <c r="G155" s="38"/>
      <c r="H155" s="38"/>
      <c r="I155" s="38"/>
      <c r="J155" s="38"/>
      <c r="K155" s="38"/>
      <c r="L155" s="38"/>
    </row>
    <row r="156" spans="5:12" x14ac:dyDescent="0.25">
      <c r="E156" s="38"/>
      <c r="F156" s="38"/>
      <c r="G156" s="38"/>
      <c r="H156" s="38"/>
      <c r="I156" s="38"/>
      <c r="J156" s="38"/>
      <c r="K156" s="38"/>
      <c r="L156" s="38"/>
    </row>
    <row r="157" spans="5:12" x14ac:dyDescent="0.25">
      <c r="E157" s="38"/>
      <c r="F157" s="38"/>
      <c r="G157" s="38"/>
      <c r="H157" s="38"/>
      <c r="I157" s="38"/>
      <c r="J157" s="38"/>
      <c r="K157" s="38"/>
      <c r="L157" s="38"/>
    </row>
    <row r="158" spans="5:12" x14ac:dyDescent="0.25">
      <c r="E158" s="38"/>
      <c r="F158" s="38"/>
      <c r="G158" s="38"/>
      <c r="H158" s="38"/>
      <c r="I158" s="38"/>
      <c r="J158" s="38"/>
      <c r="K158" s="38"/>
      <c r="L158" s="38"/>
    </row>
    <row r="159" spans="5:12" x14ac:dyDescent="0.25">
      <c r="E159" s="38"/>
      <c r="F159" s="38"/>
      <c r="G159" s="38"/>
      <c r="H159" s="38"/>
      <c r="I159" s="38"/>
      <c r="J159" s="38"/>
      <c r="K159" s="38"/>
      <c r="L159" s="38"/>
    </row>
    <row r="160" spans="5:12" x14ac:dyDescent="0.25">
      <c r="E160" s="38"/>
      <c r="F160" s="38"/>
      <c r="G160" s="38"/>
      <c r="H160" s="38"/>
      <c r="I160" s="38"/>
      <c r="J160" s="38"/>
      <c r="K160" s="38"/>
      <c r="L160" s="38"/>
    </row>
    <row r="161" spans="5:12" x14ac:dyDescent="0.25">
      <c r="E161" s="38"/>
      <c r="F161" s="38"/>
      <c r="G161" s="38"/>
      <c r="H161" s="38"/>
      <c r="I161" s="38"/>
      <c r="J161" s="38"/>
      <c r="K161" s="38"/>
      <c r="L161" s="38"/>
    </row>
    <row r="162" spans="5:12" x14ac:dyDescent="0.25">
      <c r="E162" s="38"/>
      <c r="F162" s="38"/>
      <c r="G162" s="38"/>
      <c r="H162" s="38"/>
      <c r="I162" s="38"/>
      <c r="J162" s="38"/>
      <c r="K162" s="38"/>
      <c r="L162" s="38"/>
    </row>
    <row r="163" spans="5:12" x14ac:dyDescent="0.25">
      <c r="E163" s="38"/>
      <c r="F163" s="38"/>
      <c r="G163" s="38"/>
      <c r="H163" s="38"/>
      <c r="I163" s="38"/>
      <c r="J163" s="38"/>
      <c r="K163" s="38"/>
      <c r="L163" s="38"/>
    </row>
  </sheetData>
  <sheetProtection algorithmName="SHA-512" hashValue="nEnw9Ua83bkcCVSOq/15AMRghcvaJFX/RmbvMzGCZ1+AZqXTrB626MOYH4a3yrfGGMgCfkihVacdZihCVIdDQw==" saltValue="lC0joLSkoljk6SUsPO0UmQ==" spinCount="100000" sheet="1" insertColumns="0" selectLockedCells="1"/>
  <customSheetViews>
    <customSheetView guid="{4652D98A-10A8-4A41-BE02-6BC110D8BB01}" showPageBreaks="1" showGridLines="0" fitToPage="1">
      <pane xSplit="4" ySplit="4" topLeftCell="E10" activePane="bottomRight" state="frozen"/>
      <selection pane="bottomRight" sqref="A1:H38"/>
      <pageMargins left="0.70866141732283472" right="0.70866141732283472" top="0.74803149606299213" bottom="0.74803149606299213" header="0.31496062992125984" footer="0.31496062992125984"/>
      <printOptions horizontalCentered="1" verticalCentered="1"/>
      <pageSetup paperSize="9" orientation="portrait" r:id="rId1"/>
    </customSheetView>
  </customSheetViews>
  <mergeCells count="4">
    <mergeCell ref="R4:S4"/>
    <mergeCell ref="E3:H3"/>
    <mergeCell ref="N3:P3"/>
    <mergeCell ref="B1:L1"/>
  </mergeCells>
  <conditionalFormatting sqref="B5:L35">
    <cfRule type="expression" dxfId="25" priority="2" stopIfTrue="1">
      <formula>WEEKDAY($B5,2)&gt;5</formula>
    </cfRule>
  </conditionalFormatting>
  <printOptions horizontalCentered="1" verticalCentered="1"/>
  <pageMargins left="0.25" right="0.25" top="0.75" bottom="0.75" header="0.3" footer="0.3"/>
  <pageSetup paperSize="9" fitToWidth="0" fitToHeight="0" orientation="portrait" r:id="rId2"/>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1" stopIfTrue="1" id="{00000000-000E-0000-0000-000001000000}">
            <xm:f>MATCH($B5,Feiertage!$B$2:$B$49,0)&gt;0</xm:f>
            <x14:dxf>
              <fill>
                <patternFill>
                  <bgColor theme="5" tint="0.59996337778862885"/>
                </patternFill>
              </fill>
            </x14:dxf>
          </x14:cfRule>
          <xm:sqref>B5:L35</xm:sqref>
        </x14:conditionalFormatting>
      </x14:conditionalFormatting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163"/>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RowHeight="15" x14ac:dyDescent="0.25"/>
  <cols>
    <col min="1" max="1" width="2.28515625" customWidth="1"/>
    <col min="2" max="2" width="8.85546875" customWidth="1"/>
    <col min="3" max="3" width="5.7109375" customWidth="1"/>
    <col min="4" max="4" width="0.85546875" customWidth="1"/>
    <col min="5" max="8" width="6.7109375" customWidth="1"/>
    <col min="9" max="9" width="8.85546875" customWidth="1"/>
    <col min="10" max="10" width="14" customWidth="1"/>
    <col min="11" max="11" width="13.7109375" customWidth="1"/>
    <col min="12" max="12" width="14.140625" customWidth="1"/>
    <col min="13" max="13" width="13.28515625" style="38" customWidth="1"/>
    <col min="14" max="14" width="19.5703125" style="38" customWidth="1"/>
    <col min="15" max="15" width="15.7109375" style="38" customWidth="1"/>
    <col min="16" max="17" width="11.42578125" style="38"/>
    <col min="18" max="18" width="30.7109375" style="38" customWidth="1"/>
    <col min="19" max="19" width="13.28515625" style="38" customWidth="1"/>
    <col min="20" max="24" width="11.42578125" style="38"/>
    <col min="48" max="48" width="11.140625" customWidth="1"/>
    <col min="49" max="49" width="7.7109375" customWidth="1"/>
    <col min="50" max="50" width="6.7109375" customWidth="1"/>
    <col min="51" max="51" width="8" customWidth="1"/>
  </cols>
  <sheetData>
    <row r="1" spans="1:51" ht="28.5" x14ac:dyDescent="0.45">
      <c r="A1" s="55">
        <v>41639</v>
      </c>
      <c r="B1" s="92">
        <f ca="1">DATEVALUE("1 " &amp; RIGHT(CELL("dateiname",$A$1),LEN(CELL("dateiname",$A$1))-FIND("]",CELL("dateiname",$A$1))) &amp; " " &amp; YEAR(Januar!$A$1))</f>
        <v>42277</v>
      </c>
      <c r="C1" s="92"/>
      <c r="D1" s="92"/>
      <c r="E1" s="92"/>
      <c r="F1" s="92"/>
      <c r="G1" s="92"/>
      <c r="H1" s="92"/>
      <c r="I1" s="92"/>
      <c r="J1" s="92"/>
      <c r="K1" s="92"/>
      <c r="L1" s="92"/>
    </row>
    <row r="2" spans="1:51" ht="15.75" thickBot="1" x14ac:dyDescent="0.3">
      <c r="E2" s="38"/>
      <c r="F2" s="38"/>
      <c r="G2" s="38"/>
      <c r="H2" s="38"/>
      <c r="I2" s="38"/>
      <c r="J2" s="38"/>
      <c r="K2" s="38"/>
      <c r="L2" s="38"/>
    </row>
    <row r="3" spans="1:51" ht="19.5" thickBot="1" x14ac:dyDescent="0.35">
      <c r="E3" s="89" t="s">
        <v>0</v>
      </c>
      <c r="F3" s="90"/>
      <c r="G3" s="90"/>
      <c r="H3" s="91"/>
      <c r="I3" s="57"/>
      <c r="J3" s="57"/>
      <c r="K3" s="57"/>
      <c r="L3" s="57"/>
      <c r="N3" s="89" t="s">
        <v>10</v>
      </c>
      <c r="O3" s="90"/>
      <c r="P3" s="91"/>
    </row>
    <row r="4" spans="1:51" ht="19.5" thickBot="1" x14ac:dyDescent="0.35">
      <c r="B4" s="16" t="s">
        <v>4</v>
      </c>
      <c r="C4" s="17" t="s">
        <v>5</v>
      </c>
      <c r="D4" s="7"/>
      <c r="E4" s="58" t="s">
        <v>1</v>
      </c>
      <c r="F4" s="59" t="s">
        <v>2</v>
      </c>
      <c r="G4" s="59" t="s">
        <v>1</v>
      </c>
      <c r="H4" s="59" t="s">
        <v>2</v>
      </c>
      <c r="I4" s="59" t="s">
        <v>3</v>
      </c>
      <c r="J4" s="59" t="s">
        <v>7</v>
      </c>
      <c r="K4" s="59" t="s">
        <v>6</v>
      </c>
      <c r="L4" s="60" t="s">
        <v>52</v>
      </c>
      <c r="N4" s="66" t="s">
        <v>8</v>
      </c>
      <c r="O4" s="67" t="s">
        <v>6</v>
      </c>
      <c r="P4" s="67" t="s">
        <v>3</v>
      </c>
      <c r="R4" s="87" t="s">
        <v>13</v>
      </c>
      <c r="S4" s="88"/>
      <c r="AV4" s="56" t="s">
        <v>50</v>
      </c>
      <c r="AW4" s="2" t="s">
        <v>3</v>
      </c>
      <c r="AX4" s="3" t="s">
        <v>7</v>
      </c>
      <c r="AY4" s="4" t="s">
        <v>6</v>
      </c>
    </row>
    <row r="5" spans="1:51" ht="21.75" thickTop="1" x14ac:dyDescent="0.35">
      <c r="B5" s="8">
        <f ca="1">B1</f>
        <v>42277</v>
      </c>
      <c r="C5" s="10">
        <f ca="1">B5</f>
        <v>42277</v>
      </c>
      <c r="D5" s="19"/>
      <c r="E5" s="20"/>
      <c r="F5" s="20"/>
      <c r="G5" s="20"/>
      <c r="H5" s="20"/>
      <c r="I5" s="20" t="str">
        <f ca="1">IF(AX5=0,"",IF(AW5=0,"",IF(OR(B5&lt;=TODAY(),AX5),AW5,"")))</f>
        <v/>
      </c>
      <c r="J5" s="20" t="str">
        <f t="shared" ref="J5:J35" si="0">IF(AX5=0,"",IF(I5&lt;&gt;"",AX5-I5,AX5))</f>
        <v/>
      </c>
      <c r="K5" s="20">
        <f ca="1">IF(AV5=0,AY5,IF(Feiertage!$G$2="ja","00:00",AY5))</f>
        <v>0.33333333333333331</v>
      </c>
      <c r="L5" s="61" t="str">
        <f t="shared" ref="L5:L35" ca="1" si="1">IF(OR(B5&lt;=TODAY(),J5),IF(J5&lt;&gt;"",IF(J5-K5=0,"",J5-K5),IF(K5&lt;&gt;"",-K5,"")),"")</f>
        <v/>
      </c>
      <c r="N5" s="68">
        <v>41639</v>
      </c>
      <c r="O5" s="24">
        <v>0.33333333333333331</v>
      </c>
      <c r="P5" s="24">
        <v>2.0833333333333332E-2</v>
      </c>
      <c r="R5" s="69" t="str">
        <f ca="1" xml:space="preserve"> "Übertrag aus " &amp; IF( MONTH(B1)=1, YEAR(B1)-1, TEXT(EDATE(B1,-1),"MMMM"))</f>
        <v>Übertrag aus September</v>
      </c>
      <c r="S5" s="70">
        <f ca="1">IF(MONTH(B1)&gt;1,INDIRECT(TEXT(EDATE(B1,-1),"MMMM")&amp;"!s9"),"")</f>
        <v>-9.3333333333333304</v>
      </c>
      <c r="AV5">
        <f ca="1">IF(IFERROR(MATCH($B5,Feiertage!$B$2:$B$49,0)&gt;0,0),1,0)</f>
        <v>0</v>
      </c>
      <c r="AW5" s="5">
        <f ca="1">IF(WEEKDAY(C5)=WEEKDAY($N$5),$P$5,
IF(WEEKDAY(C5)=WEEKDAY($N$6),$P$6,
IF(WEEKDAY(C5)=WEEKDAY($N$7),$P$7,
IF(WEEKDAY(C5)=WEEKDAY($N$8),$P$8,
IF(WEEKDAY(C5)=WEEKDAY($N$9),$P$9,
IF(WEEKDAY(C5)=WEEKDAY($N$10),$P$10,
IF(WEEKDAY(C5)=WEEKDAY($N$11),$P$11,"")))))))</f>
        <v>2.0833333333333332E-2</v>
      </c>
      <c r="AX5" s="1">
        <f>IF(F5,IF(E5,IF(E5&gt;F5,F5+"24:00"-E5,F5-E5),0),0)+IF(G5,IF(G5,IF(G5&gt;H5,H5+"24:00"-G5,H5-G5),0),0)</f>
        <v>0</v>
      </c>
      <c r="AY5" s="1">
        <f ca="1">IF(WEEKDAY(C5)=WEEKDAY($N$5),$O$5,
IF(WEEKDAY(C5)=WEEKDAY($N$6),$O$6,
IF(WEEKDAY(C5)=WEEKDAY($N$7),$O$7,
IF(WEEKDAY(C5)=WEEKDAY($N$8),$O$8,
IF(WEEKDAY(C5)=WEEKDAY($N$9),$O$9,
IF(WEEKDAY(C5)=WEEKDAY($N$10),$O$10,
IF(WEEKDAY(C5)=WEEKDAY($N$11),$O$11,"")))))))</f>
        <v>0.33333333333333331</v>
      </c>
    </row>
    <row r="6" spans="1:51" ht="21" x14ac:dyDescent="0.35">
      <c r="B6" s="9">
        <f ca="1">B5+1</f>
        <v>42278</v>
      </c>
      <c r="C6" s="11">
        <f ca="1">B6</f>
        <v>42278</v>
      </c>
      <c r="D6" s="6"/>
      <c r="E6" s="21"/>
      <c r="F6" s="21"/>
      <c r="G6" s="21"/>
      <c r="H6" s="21"/>
      <c r="I6" s="21" t="str">
        <f ca="1">IF(AX6=0,"",IF(AW6=0,"",IF(OR(B6&lt;=TODAY(),AX6),AW6,"")))</f>
        <v/>
      </c>
      <c r="J6" s="21" t="str">
        <f t="shared" si="0"/>
        <v/>
      </c>
      <c r="K6" s="20">
        <f ca="1">IF(AV6=0,AY6,IF(Feiertage!$G$2="ja","00:00",AY6))</f>
        <v>0.33333333333333331</v>
      </c>
      <c r="L6" s="62" t="str">
        <f t="shared" ca="1" si="1"/>
        <v/>
      </c>
      <c r="N6" s="71">
        <v>41640</v>
      </c>
      <c r="O6" s="25">
        <v>0.33333333333333331</v>
      </c>
      <c r="P6" s="25">
        <v>2.0833333333333332E-2</v>
      </c>
      <c r="R6" s="72" t="s">
        <v>6</v>
      </c>
      <c r="S6" s="70">
        <f ca="1">SUM(K5:K35)</f>
        <v>7.3333333333333304</v>
      </c>
      <c r="AV6">
        <f ca="1">IF(IFERROR(MATCH($B6,Feiertage!$B$2:$B$49,0)&gt;0,0),1,0)</f>
        <v>0</v>
      </c>
      <c r="AW6" s="5">
        <f t="shared" ref="AW6:AW32" ca="1" si="2">IF(WEEKDAY(C6)=WEEKDAY($N$5),$P$5,
IF(WEEKDAY(C6)=WEEKDAY($N$6),$P$6,
IF(WEEKDAY(C6)=WEEKDAY($N$7),$P$7,
IF(WEEKDAY(C6)=WEEKDAY($N$8),$P$8,
IF(WEEKDAY(C6)=WEEKDAY($N$9),$P$9,
IF(WEEKDAY(C6)=WEEKDAY($N$10),$P$10,
IF(WEEKDAY(C6)=WEEKDAY($N$11),$P$11,"")))))))</f>
        <v>2.0833333333333332E-2</v>
      </c>
      <c r="AX6" s="1">
        <f t="shared" ref="AX6:AX35" si="3">IF(F6,IF(E6,IF(E6&gt;F6,F6+"24:00"-E6,F6-E6),0),0)+IF(G6,IF(G6,IF(G6&gt;H6,H6+"24:00"-G6,H6-G6),0),0)</f>
        <v>0</v>
      </c>
      <c r="AY6" s="1">
        <f t="shared" ref="AY6:AY32" ca="1" si="4">IF(WEEKDAY(C6)=WEEKDAY($N$5),$O$5,
IF(WEEKDAY(C6)=WEEKDAY($N$6),$O$6,
IF(WEEKDAY(C6)=WEEKDAY($N$7),$O$7,
IF(WEEKDAY(C6)=WEEKDAY($N$8),$O$8,
IF(WEEKDAY(C6)=WEEKDAY($N$9),$O$9,
IF(WEEKDAY(C6)=WEEKDAY($N$10),$O$10,
IF(WEEKDAY(C6)=WEEKDAY($N$11),$O$11,"")))))))</f>
        <v>0.33333333333333331</v>
      </c>
    </row>
    <row r="7" spans="1:51" ht="21" x14ac:dyDescent="0.35">
      <c r="B7" s="9">
        <f t="shared" ref="B7:B32" ca="1" si="5">B6+1</f>
        <v>42279</v>
      </c>
      <c r="C7" s="11">
        <f t="shared" ref="C7:C35" ca="1" si="6">B7</f>
        <v>42279</v>
      </c>
      <c r="D7" s="6"/>
      <c r="E7" s="21"/>
      <c r="F7" s="21"/>
      <c r="G7" s="21"/>
      <c r="H7" s="21"/>
      <c r="I7" s="21" t="str">
        <f t="shared" ref="I7:I35" ca="1" si="7">IF(AX7=0,"",IF(AW7=0,"",IF(OR(B7&lt;=TODAY(),AX7),AW7,"")))</f>
        <v/>
      </c>
      <c r="J7" s="21" t="str">
        <f t="shared" si="0"/>
        <v/>
      </c>
      <c r="K7" s="20" t="str">
        <f ca="1">IF(AV7=0,AY7,IF(Feiertage!$G$2="ja","00:00",AY7))</f>
        <v>00:00</v>
      </c>
      <c r="L7" s="62" t="str">
        <f t="shared" ca="1" si="1"/>
        <v/>
      </c>
      <c r="N7" s="71">
        <v>41641</v>
      </c>
      <c r="O7" s="25">
        <v>0.33333333333333331</v>
      </c>
      <c r="P7" s="25">
        <v>2.0833333333333332E-2</v>
      </c>
      <c r="R7" s="72" t="s">
        <v>7</v>
      </c>
      <c r="S7" s="70">
        <f>SUM(J5:J35)</f>
        <v>0</v>
      </c>
      <c r="AV7">
        <f ca="1">IF(IFERROR(MATCH($B7,Feiertage!$B$2:$B$49,0)&gt;0,0),1,0)</f>
        <v>1</v>
      </c>
      <c r="AW7" s="5">
        <f t="shared" ca="1" si="2"/>
        <v>2.0833333333333332E-2</v>
      </c>
      <c r="AX7" s="1">
        <f t="shared" si="3"/>
        <v>0</v>
      </c>
      <c r="AY7" s="1">
        <f t="shared" ca="1" si="4"/>
        <v>0.33333333333333331</v>
      </c>
    </row>
    <row r="8" spans="1:51" ht="21" x14ac:dyDescent="0.35">
      <c r="B8" s="9">
        <f t="shared" ca="1" si="5"/>
        <v>42280</v>
      </c>
      <c r="C8" s="11">
        <f t="shared" ca="1" si="6"/>
        <v>42280</v>
      </c>
      <c r="D8" s="6"/>
      <c r="E8" s="21"/>
      <c r="F8" s="21"/>
      <c r="G8" s="21"/>
      <c r="H8" s="21"/>
      <c r="I8" s="21" t="str">
        <f t="shared" ca="1" si="7"/>
        <v/>
      </c>
      <c r="J8" s="21" t="str">
        <f t="shared" si="0"/>
        <v/>
      </c>
      <c r="K8" s="20">
        <f ca="1">IF(AV8=0,AY8,IF(Feiertage!$G$2="ja","00:00",AY8))</f>
        <v>0.33333333333333331</v>
      </c>
      <c r="L8" s="62" t="str">
        <f t="shared" ca="1" si="1"/>
        <v/>
      </c>
      <c r="N8" s="71">
        <v>41642</v>
      </c>
      <c r="O8" s="25">
        <v>0.33333333333333331</v>
      </c>
      <c r="P8" s="25">
        <v>2.0833333333333332E-2</v>
      </c>
      <c r="R8" s="73" t="str">
        <f ca="1" xml:space="preserve"> "Saldo " &amp; TEXT(B1,"MMMM")</f>
        <v>Saldo Oktober</v>
      </c>
      <c r="S8" s="70">
        <f ca="1">SUM(L5:L35)</f>
        <v>0</v>
      </c>
      <c r="AV8">
        <f ca="1">IF(IFERROR(MATCH($B8,Feiertage!$B$2:$B$49,0)&gt;0,0),1,0)</f>
        <v>0</v>
      </c>
      <c r="AW8" s="5">
        <f t="shared" ca="1" si="2"/>
        <v>2.0833333333333332E-2</v>
      </c>
      <c r="AX8" s="1">
        <f t="shared" si="3"/>
        <v>0</v>
      </c>
      <c r="AY8" s="1">
        <f t="shared" ca="1" si="4"/>
        <v>0.33333333333333331</v>
      </c>
    </row>
    <row r="9" spans="1:51" ht="21.75" thickBot="1" x14ac:dyDescent="0.4">
      <c r="B9" s="9">
        <f t="shared" ca="1" si="5"/>
        <v>42281</v>
      </c>
      <c r="C9" s="11">
        <f t="shared" ca="1" si="6"/>
        <v>42281</v>
      </c>
      <c r="D9" s="6"/>
      <c r="E9" s="21"/>
      <c r="F9" s="21"/>
      <c r="G9" s="21"/>
      <c r="H9" s="21"/>
      <c r="I9" s="21" t="str">
        <f t="shared" ca="1" si="7"/>
        <v/>
      </c>
      <c r="J9" s="21" t="str">
        <f t="shared" si="0"/>
        <v/>
      </c>
      <c r="K9" s="20">
        <f ca="1">IF(AV9=0,AY9,IF(Feiertage!$G$2="ja","00:00",AY9))</f>
        <v>0</v>
      </c>
      <c r="L9" s="62" t="str">
        <f t="shared" ca="1" si="1"/>
        <v/>
      </c>
      <c r="N9" s="71">
        <v>41643</v>
      </c>
      <c r="O9" s="25">
        <v>0.33333333333333331</v>
      </c>
      <c r="P9" s="25">
        <v>2.0833333333333332E-2</v>
      </c>
      <c r="R9" s="74" t="str">
        <f ca="1" xml:space="preserve"> "Übertrag in " &amp;  IF( MONTH(B1)=12, YEAR(B1)+1, TEXT(EDATE(B1,1),"MMMM"))</f>
        <v>Übertrag in November</v>
      </c>
      <c r="S9" s="75">
        <f ca="1">IF(S5="",0,S5)+S8</f>
        <v>-9.3333333333333304</v>
      </c>
      <c r="AV9">
        <f ca="1">IF(IFERROR(MATCH($B9,Feiertage!$B$2:$B$49,0)&gt;0,0),1,0)</f>
        <v>0</v>
      </c>
      <c r="AW9" s="5">
        <f t="shared" ca="1" si="2"/>
        <v>2.0833333333333332E-2</v>
      </c>
      <c r="AX9" s="1">
        <f t="shared" si="3"/>
        <v>0</v>
      </c>
      <c r="AY9" s="1">
        <f t="shared" ca="1" si="4"/>
        <v>0</v>
      </c>
    </row>
    <row r="10" spans="1:51" ht="18.75" x14ac:dyDescent="0.3">
      <c r="B10" s="9">
        <f t="shared" ca="1" si="5"/>
        <v>42282</v>
      </c>
      <c r="C10" s="11">
        <f t="shared" ca="1" si="6"/>
        <v>42282</v>
      </c>
      <c r="D10" s="6"/>
      <c r="E10" s="21"/>
      <c r="F10" s="21"/>
      <c r="G10" s="21"/>
      <c r="H10" s="21"/>
      <c r="I10" s="21" t="str">
        <f t="shared" ca="1" si="7"/>
        <v/>
      </c>
      <c r="J10" s="21" t="str">
        <f t="shared" si="0"/>
        <v/>
      </c>
      <c r="K10" s="20">
        <f ca="1">IF(AV10=0,AY10,IF(Feiertage!$G$2="ja","00:00",AY10))</f>
        <v>0</v>
      </c>
      <c r="L10" s="62" t="str">
        <f t="shared" ca="1" si="1"/>
        <v/>
      </c>
      <c r="N10" s="76">
        <v>41644</v>
      </c>
      <c r="O10" s="26">
        <v>0</v>
      </c>
      <c r="P10" s="26">
        <v>2.0833333333333332E-2</v>
      </c>
      <c r="AV10">
        <f ca="1">IF(IFERROR(MATCH($B10,Feiertage!$B$2:$B$49,0)&gt;0,0),1,0)</f>
        <v>0</v>
      </c>
      <c r="AW10" s="5">
        <f t="shared" ca="1" si="2"/>
        <v>2.0833333333333332E-2</v>
      </c>
      <c r="AX10" s="1">
        <f t="shared" si="3"/>
        <v>0</v>
      </c>
      <c r="AY10" s="1">
        <f t="shared" ca="1" si="4"/>
        <v>0</v>
      </c>
    </row>
    <row r="11" spans="1:51" ht="19.5" thickBot="1" x14ac:dyDescent="0.35">
      <c r="B11" s="9">
        <f t="shared" ca="1" si="5"/>
        <v>42283</v>
      </c>
      <c r="C11" s="11">
        <f t="shared" ca="1" si="6"/>
        <v>42283</v>
      </c>
      <c r="D11" s="6"/>
      <c r="E11" s="21"/>
      <c r="F11" s="21"/>
      <c r="G11" s="21"/>
      <c r="H11" s="21"/>
      <c r="I11" s="21" t="str">
        <f t="shared" ca="1" si="7"/>
        <v/>
      </c>
      <c r="J11" s="21" t="str">
        <f t="shared" si="0"/>
        <v/>
      </c>
      <c r="K11" s="20">
        <f ca="1">IF(AV11=0,AY11,IF(Feiertage!$G$2="ja","00:00",AY11))</f>
        <v>0.33333333333333331</v>
      </c>
      <c r="L11" s="62" t="str">
        <f t="shared" ca="1" si="1"/>
        <v/>
      </c>
      <c r="N11" s="77">
        <v>41645</v>
      </c>
      <c r="O11" s="27">
        <v>0</v>
      </c>
      <c r="P11" s="27">
        <v>2.0833333333333332E-2</v>
      </c>
      <c r="AV11">
        <f ca="1">IF(IFERROR(MATCH($B11,Feiertage!$B$2:$B$49,0)&gt;0,0),1,0)</f>
        <v>0</v>
      </c>
      <c r="AW11" s="5">
        <f t="shared" ca="1" si="2"/>
        <v>2.0833333333333332E-2</v>
      </c>
      <c r="AX11" s="1">
        <f t="shared" si="3"/>
        <v>0</v>
      </c>
      <c r="AY11" s="1">
        <f t="shared" ca="1" si="4"/>
        <v>0.33333333333333331</v>
      </c>
    </row>
    <row r="12" spans="1:51" ht="20.25" thickTop="1" thickBot="1" x14ac:dyDescent="0.35">
      <c r="B12" s="9">
        <f t="shared" ca="1" si="5"/>
        <v>42284</v>
      </c>
      <c r="C12" s="11">
        <f t="shared" ca="1" si="6"/>
        <v>42284</v>
      </c>
      <c r="D12" s="6"/>
      <c r="E12" s="21"/>
      <c r="F12" s="21"/>
      <c r="G12" s="21"/>
      <c r="H12" s="21"/>
      <c r="I12" s="21" t="str">
        <f t="shared" ca="1" si="7"/>
        <v/>
      </c>
      <c r="J12" s="21" t="str">
        <f t="shared" si="0"/>
        <v/>
      </c>
      <c r="K12" s="20">
        <f ca="1">IF(AV12=0,AY12,IF(Feiertage!$G$2="ja","00:00",AY12))</f>
        <v>0.33333333333333331</v>
      </c>
      <c r="L12" s="62" t="str">
        <f t="shared" ca="1" si="1"/>
        <v/>
      </c>
      <c r="N12" s="78" t="s">
        <v>9</v>
      </c>
      <c r="O12" s="79">
        <f>SUM(O5:O11)</f>
        <v>1.6666666666666665</v>
      </c>
      <c r="P12" s="80"/>
      <c r="AV12">
        <f ca="1">IF(IFERROR(MATCH($B12,Feiertage!$B$2:$B$49,0)&gt;0,0),1,0)</f>
        <v>0</v>
      </c>
      <c r="AW12" s="5">
        <f t="shared" ca="1" si="2"/>
        <v>2.0833333333333332E-2</v>
      </c>
      <c r="AX12" s="1">
        <f t="shared" si="3"/>
        <v>0</v>
      </c>
      <c r="AY12" s="1">
        <f t="shared" ca="1" si="4"/>
        <v>0.33333333333333331</v>
      </c>
    </row>
    <row r="13" spans="1:51" ht="19.5" thickTop="1" x14ac:dyDescent="0.3">
      <c r="B13" s="9">
        <f t="shared" ca="1" si="5"/>
        <v>42285</v>
      </c>
      <c r="C13" s="11">
        <f t="shared" ca="1" si="6"/>
        <v>42285</v>
      </c>
      <c r="D13" s="6"/>
      <c r="E13" s="21"/>
      <c r="F13" s="21"/>
      <c r="G13" s="21"/>
      <c r="H13" s="21"/>
      <c r="I13" s="21" t="str">
        <f t="shared" ca="1" si="7"/>
        <v/>
      </c>
      <c r="J13" s="21" t="str">
        <f t="shared" si="0"/>
        <v/>
      </c>
      <c r="K13" s="20">
        <f ca="1">IF(AV13=0,AY13,IF(Feiertage!$G$2="ja","00:00",AY13))</f>
        <v>0.33333333333333331</v>
      </c>
      <c r="L13" s="62" t="str">
        <f t="shared" ca="1" si="1"/>
        <v/>
      </c>
      <c r="N13" s="64"/>
      <c r="O13" s="64"/>
      <c r="AV13">
        <f ca="1">IF(IFERROR(MATCH($B13,Feiertage!$B$2:$B$49,0)&gt;0,0),1,0)</f>
        <v>0</v>
      </c>
      <c r="AW13" s="5">
        <f t="shared" ca="1" si="2"/>
        <v>2.0833333333333332E-2</v>
      </c>
      <c r="AX13" s="1">
        <f t="shared" si="3"/>
        <v>0</v>
      </c>
      <c r="AY13" s="1">
        <f t="shared" ca="1" si="4"/>
        <v>0.33333333333333331</v>
      </c>
    </row>
    <row r="14" spans="1:51" ht="18.75" x14ac:dyDescent="0.3">
      <c r="B14" s="9">
        <f t="shared" ca="1" si="5"/>
        <v>42286</v>
      </c>
      <c r="C14" s="11">
        <f t="shared" ca="1" si="6"/>
        <v>42286</v>
      </c>
      <c r="D14" s="6"/>
      <c r="E14" s="21"/>
      <c r="F14" s="21"/>
      <c r="G14" s="21"/>
      <c r="H14" s="21"/>
      <c r="I14" s="21" t="str">
        <f t="shared" ca="1" si="7"/>
        <v/>
      </c>
      <c r="J14" s="21" t="str">
        <f t="shared" si="0"/>
        <v/>
      </c>
      <c r="K14" s="20">
        <f ca="1">IF(AV14=0,AY14,IF(Feiertage!$G$2="ja","00:00",AY14))</f>
        <v>0.33333333333333331</v>
      </c>
      <c r="L14" s="62" t="str">
        <f t="shared" ca="1" si="1"/>
        <v/>
      </c>
      <c r="N14" s="81"/>
      <c r="O14" s="82"/>
      <c r="P14" s="81"/>
      <c r="AV14">
        <f ca="1">IF(IFERROR(MATCH($B14,Feiertage!$B$2:$B$49,0)&gt;0,0),1,0)</f>
        <v>0</v>
      </c>
      <c r="AW14" s="5">
        <f t="shared" ca="1" si="2"/>
        <v>2.0833333333333332E-2</v>
      </c>
      <c r="AX14" s="1">
        <f t="shared" si="3"/>
        <v>0</v>
      </c>
      <c r="AY14" s="1">
        <f t="shared" ca="1" si="4"/>
        <v>0.33333333333333331</v>
      </c>
    </row>
    <row r="15" spans="1:51" ht="18.75" x14ac:dyDescent="0.3">
      <c r="B15" s="9">
        <f t="shared" ca="1" si="5"/>
        <v>42287</v>
      </c>
      <c r="C15" s="11">
        <f t="shared" ca="1" si="6"/>
        <v>42287</v>
      </c>
      <c r="D15" s="6"/>
      <c r="E15" s="21"/>
      <c r="F15" s="21"/>
      <c r="G15" s="21"/>
      <c r="H15" s="21"/>
      <c r="I15" s="21" t="str">
        <f t="shared" ca="1" si="7"/>
        <v/>
      </c>
      <c r="J15" s="21" t="str">
        <f t="shared" si="0"/>
        <v/>
      </c>
      <c r="K15" s="20">
        <f ca="1">IF(AV15=0,AY15,IF(Feiertage!$G$2="ja","00:00",AY15))</f>
        <v>0.33333333333333331</v>
      </c>
      <c r="L15" s="62" t="str">
        <f ca="1">IF(OR(B15&lt;=TODAY(),J15),IF(J15&lt;&gt;"",IF(J15-K15=0,"",J15-K15),IF(K15&lt;&gt;"",-K15,"")),"")</f>
        <v/>
      </c>
      <c r="AV15">
        <f ca="1">IF(IFERROR(MATCH($B15,Feiertage!$B$2:$B$49,0)&gt;0,0),1,0)</f>
        <v>0</v>
      </c>
      <c r="AW15" s="5">
        <f t="shared" ca="1" si="2"/>
        <v>2.0833333333333332E-2</v>
      </c>
      <c r="AX15" s="1">
        <f t="shared" si="3"/>
        <v>0</v>
      </c>
      <c r="AY15" s="1">
        <f t="shared" ca="1" si="4"/>
        <v>0.33333333333333331</v>
      </c>
    </row>
    <row r="16" spans="1:51" ht="18.75" x14ac:dyDescent="0.3">
      <c r="B16" s="9">
        <f t="shared" ca="1" si="5"/>
        <v>42288</v>
      </c>
      <c r="C16" s="11">
        <f t="shared" ca="1" si="6"/>
        <v>42288</v>
      </c>
      <c r="D16" s="6"/>
      <c r="E16" s="21"/>
      <c r="F16" s="21"/>
      <c r="G16" s="21"/>
      <c r="H16" s="21"/>
      <c r="I16" s="21" t="str">
        <f t="shared" ca="1" si="7"/>
        <v/>
      </c>
      <c r="J16" s="21" t="str">
        <f t="shared" si="0"/>
        <v/>
      </c>
      <c r="K16" s="20">
        <f ca="1">IF(AV16=0,AY16,IF(Feiertage!$G$2="ja","00:00",AY16))</f>
        <v>0</v>
      </c>
      <c r="L16" s="62" t="str">
        <f t="shared" ca="1" si="1"/>
        <v/>
      </c>
      <c r="AV16">
        <f ca="1">IF(IFERROR(MATCH($B16,Feiertage!$B$2:$B$49,0)&gt;0,0),1,0)</f>
        <v>0</v>
      </c>
      <c r="AW16" s="5">
        <f t="shared" ca="1" si="2"/>
        <v>2.0833333333333332E-2</v>
      </c>
      <c r="AX16" s="1">
        <f t="shared" si="3"/>
        <v>0</v>
      </c>
      <c r="AY16" s="1">
        <f t="shared" ca="1" si="4"/>
        <v>0</v>
      </c>
    </row>
    <row r="17" spans="2:51" ht="18.75" x14ac:dyDescent="0.3">
      <c r="B17" s="9">
        <f t="shared" ca="1" si="5"/>
        <v>42289</v>
      </c>
      <c r="C17" s="11">
        <f t="shared" ca="1" si="6"/>
        <v>42289</v>
      </c>
      <c r="D17" s="6"/>
      <c r="E17" s="21"/>
      <c r="F17" s="21"/>
      <c r="G17" s="21"/>
      <c r="H17" s="21"/>
      <c r="I17" s="21" t="str">
        <f t="shared" ca="1" si="7"/>
        <v/>
      </c>
      <c r="J17" s="21" t="str">
        <f t="shared" si="0"/>
        <v/>
      </c>
      <c r="K17" s="20">
        <f ca="1">IF(AV17=0,AY17,IF(Feiertage!$G$2="ja","00:00",AY17))</f>
        <v>0</v>
      </c>
      <c r="L17" s="62" t="str">
        <f t="shared" ca="1" si="1"/>
        <v/>
      </c>
      <c r="AV17">
        <f ca="1">IF(IFERROR(MATCH($B17,Feiertage!$B$2:$B$49,0)&gt;0,0),1,0)</f>
        <v>0</v>
      </c>
      <c r="AW17" s="5">
        <f t="shared" ca="1" si="2"/>
        <v>2.0833333333333332E-2</v>
      </c>
      <c r="AX17" s="1">
        <f t="shared" si="3"/>
        <v>0</v>
      </c>
      <c r="AY17" s="1">
        <f t="shared" ca="1" si="4"/>
        <v>0</v>
      </c>
    </row>
    <row r="18" spans="2:51" ht="18.75" x14ac:dyDescent="0.3">
      <c r="B18" s="9">
        <f t="shared" ca="1" si="5"/>
        <v>42290</v>
      </c>
      <c r="C18" s="11">
        <f t="shared" ca="1" si="6"/>
        <v>42290</v>
      </c>
      <c r="D18" s="6"/>
      <c r="E18" s="21"/>
      <c r="F18" s="21"/>
      <c r="G18" s="21"/>
      <c r="H18" s="21"/>
      <c r="I18" s="21" t="str">
        <f t="shared" ca="1" si="7"/>
        <v/>
      </c>
      <c r="J18" s="21" t="str">
        <f>IF(AX18=0,"",IF(I18&lt;&gt;"",AX18-I18,AX18))</f>
        <v/>
      </c>
      <c r="K18" s="20">
        <f ca="1">IF(AV18=0,AY18,IF(Feiertage!$G$2="ja","00:00",AY18))</f>
        <v>0.33333333333333331</v>
      </c>
      <c r="L18" s="62" t="str">
        <f t="shared" ca="1" si="1"/>
        <v/>
      </c>
      <c r="AV18">
        <f ca="1">IF(IFERROR(MATCH($B18,Feiertage!$B$2:$B$49,0)&gt;0,0),1,0)</f>
        <v>0</v>
      </c>
      <c r="AW18" s="5">
        <f t="shared" ca="1" si="2"/>
        <v>2.0833333333333332E-2</v>
      </c>
      <c r="AX18" s="1">
        <f t="shared" si="3"/>
        <v>0</v>
      </c>
      <c r="AY18" s="1">
        <f t="shared" ca="1" si="4"/>
        <v>0.33333333333333331</v>
      </c>
    </row>
    <row r="19" spans="2:51" ht="18.75" x14ac:dyDescent="0.3">
      <c r="B19" s="9">
        <f t="shared" ca="1" si="5"/>
        <v>42291</v>
      </c>
      <c r="C19" s="11">
        <f t="shared" ca="1" si="6"/>
        <v>42291</v>
      </c>
      <c r="D19" s="6"/>
      <c r="E19" s="21"/>
      <c r="F19" s="21"/>
      <c r="G19" s="21"/>
      <c r="H19" s="21"/>
      <c r="I19" s="21" t="str">
        <f t="shared" ca="1" si="7"/>
        <v/>
      </c>
      <c r="J19" s="21" t="str">
        <f t="shared" si="0"/>
        <v/>
      </c>
      <c r="K19" s="20">
        <f ca="1">IF(AV19=0,AY19,IF(Feiertage!$G$2="ja","00:00",AY19))</f>
        <v>0.33333333333333331</v>
      </c>
      <c r="L19" s="62" t="str">
        <f t="shared" ca="1" si="1"/>
        <v/>
      </c>
      <c r="AV19">
        <f ca="1">IF(IFERROR(MATCH($B19,Feiertage!$B$2:$B$49,0)&gt;0,0),1,0)</f>
        <v>0</v>
      </c>
      <c r="AW19" s="5">
        <f t="shared" ca="1" si="2"/>
        <v>2.0833333333333332E-2</v>
      </c>
      <c r="AX19" s="1">
        <f t="shared" si="3"/>
        <v>0</v>
      </c>
      <c r="AY19" s="1">
        <f t="shared" ca="1" si="4"/>
        <v>0.33333333333333331</v>
      </c>
    </row>
    <row r="20" spans="2:51" ht="18.75" x14ac:dyDescent="0.3">
      <c r="B20" s="9">
        <f t="shared" ca="1" si="5"/>
        <v>42292</v>
      </c>
      <c r="C20" s="11">
        <f t="shared" ca="1" si="6"/>
        <v>42292</v>
      </c>
      <c r="D20" s="6"/>
      <c r="E20" s="21"/>
      <c r="F20" s="21"/>
      <c r="G20" s="21"/>
      <c r="H20" s="21"/>
      <c r="I20" s="21" t="str">
        <f t="shared" ca="1" si="7"/>
        <v/>
      </c>
      <c r="J20" s="21" t="str">
        <f t="shared" si="0"/>
        <v/>
      </c>
      <c r="K20" s="20">
        <f ca="1">IF(AV20=0,AY20,IF(Feiertage!$G$2="ja","00:00",AY20))</f>
        <v>0.33333333333333331</v>
      </c>
      <c r="L20" s="62" t="str">
        <f t="shared" ca="1" si="1"/>
        <v/>
      </c>
      <c r="AV20">
        <f ca="1">IF(IFERROR(MATCH($B20,Feiertage!$B$2:$B$49,0)&gt;0,0),1,0)</f>
        <v>0</v>
      </c>
      <c r="AW20" s="5">
        <f t="shared" ca="1" si="2"/>
        <v>2.0833333333333332E-2</v>
      </c>
      <c r="AX20" s="1">
        <f t="shared" si="3"/>
        <v>0</v>
      </c>
      <c r="AY20" s="1">
        <f t="shared" ca="1" si="4"/>
        <v>0.33333333333333331</v>
      </c>
    </row>
    <row r="21" spans="2:51" ht="18.75" x14ac:dyDescent="0.3">
      <c r="B21" s="9">
        <f t="shared" ca="1" si="5"/>
        <v>42293</v>
      </c>
      <c r="C21" s="11">
        <f t="shared" ca="1" si="6"/>
        <v>42293</v>
      </c>
      <c r="D21" s="6"/>
      <c r="E21" s="21"/>
      <c r="F21" s="21"/>
      <c r="G21" s="21"/>
      <c r="H21" s="21"/>
      <c r="I21" s="21" t="str">
        <f t="shared" ca="1" si="7"/>
        <v/>
      </c>
      <c r="J21" s="21" t="str">
        <f t="shared" si="0"/>
        <v/>
      </c>
      <c r="K21" s="20">
        <f ca="1">IF(AV21=0,AY21,IF(Feiertage!$G$2="ja","00:00",AY21))</f>
        <v>0.33333333333333331</v>
      </c>
      <c r="L21" s="62" t="str">
        <f t="shared" ca="1" si="1"/>
        <v/>
      </c>
      <c r="AV21">
        <f ca="1">IF(IFERROR(MATCH($B21,Feiertage!$B$2:$B$49,0)&gt;0,0),1,0)</f>
        <v>0</v>
      </c>
      <c r="AW21" s="5">
        <f t="shared" ca="1" si="2"/>
        <v>2.0833333333333332E-2</v>
      </c>
      <c r="AX21" s="1">
        <f t="shared" si="3"/>
        <v>0</v>
      </c>
      <c r="AY21" s="1">
        <f t="shared" ca="1" si="4"/>
        <v>0.33333333333333331</v>
      </c>
    </row>
    <row r="22" spans="2:51" ht="18.75" x14ac:dyDescent="0.3">
      <c r="B22" s="9">
        <f t="shared" ca="1" si="5"/>
        <v>42294</v>
      </c>
      <c r="C22" s="11">
        <f t="shared" ca="1" si="6"/>
        <v>42294</v>
      </c>
      <c r="D22" s="6"/>
      <c r="E22" s="21"/>
      <c r="F22" s="21"/>
      <c r="G22" s="21"/>
      <c r="H22" s="21"/>
      <c r="I22" s="21" t="str">
        <f t="shared" ca="1" si="7"/>
        <v/>
      </c>
      <c r="J22" s="21" t="str">
        <f t="shared" si="0"/>
        <v/>
      </c>
      <c r="K22" s="20">
        <f ca="1">IF(AV22=0,AY22,IF(Feiertage!$G$2="ja","00:00",AY22))</f>
        <v>0.33333333333333331</v>
      </c>
      <c r="L22" s="62" t="str">
        <f t="shared" ca="1" si="1"/>
        <v/>
      </c>
      <c r="AV22">
        <f ca="1">IF(IFERROR(MATCH($B22,Feiertage!$B$2:$B$49,0)&gt;0,0),1,0)</f>
        <v>0</v>
      </c>
      <c r="AW22" s="5">
        <f t="shared" ca="1" si="2"/>
        <v>2.0833333333333332E-2</v>
      </c>
      <c r="AX22" s="1">
        <f t="shared" si="3"/>
        <v>0</v>
      </c>
      <c r="AY22" s="1">
        <f t="shared" ca="1" si="4"/>
        <v>0.33333333333333331</v>
      </c>
    </row>
    <row r="23" spans="2:51" ht="18.75" x14ac:dyDescent="0.3">
      <c r="B23" s="9">
        <f t="shared" ca="1" si="5"/>
        <v>42295</v>
      </c>
      <c r="C23" s="11">
        <f t="shared" ca="1" si="6"/>
        <v>42295</v>
      </c>
      <c r="D23" s="6"/>
      <c r="E23" s="21"/>
      <c r="F23" s="21"/>
      <c r="G23" s="21"/>
      <c r="H23" s="21"/>
      <c r="I23" s="21" t="str">
        <f t="shared" ca="1" si="7"/>
        <v/>
      </c>
      <c r="J23" s="21" t="str">
        <f t="shared" si="0"/>
        <v/>
      </c>
      <c r="K23" s="20">
        <f ca="1">IF(AV23=0,AY23,IF(Feiertage!$G$2="ja","00:00",AY23))</f>
        <v>0</v>
      </c>
      <c r="L23" s="62" t="str">
        <f t="shared" ca="1" si="1"/>
        <v/>
      </c>
      <c r="AV23">
        <f ca="1">IF(IFERROR(MATCH($B23,Feiertage!$B$2:$B$49,0)&gt;0,0),1,0)</f>
        <v>0</v>
      </c>
      <c r="AW23" s="5">
        <f t="shared" ca="1" si="2"/>
        <v>2.0833333333333332E-2</v>
      </c>
      <c r="AX23" s="1">
        <f t="shared" si="3"/>
        <v>0</v>
      </c>
      <c r="AY23" s="1">
        <f t="shared" ca="1" si="4"/>
        <v>0</v>
      </c>
    </row>
    <row r="24" spans="2:51" ht="18.75" x14ac:dyDescent="0.3">
      <c r="B24" s="9">
        <f t="shared" ca="1" si="5"/>
        <v>42296</v>
      </c>
      <c r="C24" s="11">
        <f t="shared" ca="1" si="6"/>
        <v>42296</v>
      </c>
      <c r="D24" s="6"/>
      <c r="E24" s="21"/>
      <c r="F24" s="21"/>
      <c r="G24" s="21"/>
      <c r="H24" s="21"/>
      <c r="I24" s="21" t="str">
        <f t="shared" ca="1" si="7"/>
        <v/>
      </c>
      <c r="J24" s="21" t="str">
        <f t="shared" si="0"/>
        <v/>
      </c>
      <c r="K24" s="20">
        <f ca="1">IF(AV24=0,AY24,IF(Feiertage!$G$2="ja","00:00",AY24))</f>
        <v>0</v>
      </c>
      <c r="L24" s="62" t="str">
        <f t="shared" ca="1" si="1"/>
        <v/>
      </c>
      <c r="AV24">
        <f ca="1">IF(IFERROR(MATCH($B24,Feiertage!$B$2:$B$49,0)&gt;0,0),1,0)</f>
        <v>0</v>
      </c>
      <c r="AW24" s="5">
        <f t="shared" ca="1" si="2"/>
        <v>2.0833333333333332E-2</v>
      </c>
      <c r="AX24" s="1">
        <f t="shared" si="3"/>
        <v>0</v>
      </c>
      <c r="AY24" s="1">
        <f t="shared" ca="1" si="4"/>
        <v>0</v>
      </c>
    </row>
    <row r="25" spans="2:51" ht="18.75" x14ac:dyDescent="0.3">
      <c r="B25" s="9">
        <f t="shared" ca="1" si="5"/>
        <v>42297</v>
      </c>
      <c r="C25" s="11">
        <f t="shared" ca="1" si="6"/>
        <v>42297</v>
      </c>
      <c r="D25" s="6"/>
      <c r="E25" s="21"/>
      <c r="F25" s="21"/>
      <c r="G25" s="21"/>
      <c r="H25" s="21"/>
      <c r="I25" s="21" t="str">
        <f t="shared" ca="1" si="7"/>
        <v/>
      </c>
      <c r="J25" s="21" t="str">
        <f t="shared" si="0"/>
        <v/>
      </c>
      <c r="K25" s="20">
        <f ca="1">IF(AV25=0,AY25,IF(Feiertage!$G$2="ja","00:00",AY25))</f>
        <v>0.33333333333333331</v>
      </c>
      <c r="L25" s="62" t="str">
        <f t="shared" ca="1" si="1"/>
        <v/>
      </c>
      <c r="AV25">
        <f ca="1">IF(IFERROR(MATCH($B25,Feiertage!$B$2:$B$49,0)&gt;0,0),1,0)</f>
        <v>0</v>
      </c>
      <c r="AW25" s="5">
        <f t="shared" ca="1" si="2"/>
        <v>2.0833333333333332E-2</v>
      </c>
      <c r="AX25" s="1">
        <f t="shared" si="3"/>
        <v>0</v>
      </c>
      <c r="AY25" s="1">
        <f t="shared" ca="1" si="4"/>
        <v>0.33333333333333331</v>
      </c>
    </row>
    <row r="26" spans="2:51" ht="18.75" x14ac:dyDescent="0.3">
      <c r="B26" s="9">
        <f t="shared" ca="1" si="5"/>
        <v>42298</v>
      </c>
      <c r="C26" s="11">
        <f t="shared" ca="1" si="6"/>
        <v>42298</v>
      </c>
      <c r="D26" s="6"/>
      <c r="E26" s="21"/>
      <c r="F26" s="21"/>
      <c r="G26" s="21"/>
      <c r="H26" s="21"/>
      <c r="I26" s="21" t="str">
        <f t="shared" ca="1" si="7"/>
        <v/>
      </c>
      <c r="J26" s="21" t="str">
        <f t="shared" si="0"/>
        <v/>
      </c>
      <c r="K26" s="20">
        <f ca="1">IF(AV26=0,AY26,IF(Feiertage!$G$2="ja","00:00",AY26))</f>
        <v>0.33333333333333331</v>
      </c>
      <c r="L26" s="62" t="str">
        <f t="shared" ca="1" si="1"/>
        <v/>
      </c>
      <c r="AV26">
        <f ca="1">IF(IFERROR(MATCH($B26,Feiertage!$B$2:$B$49,0)&gt;0,0),1,0)</f>
        <v>0</v>
      </c>
      <c r="AW26" s="5">
        <f t="shared" ca="1" si="2"/>
        <v>2.0833333333333332E-2</v>
      </c>
      <c r="AX26" s="1">
        <f t="shared" si="3"/>
        <v>0</v>
      </c>
      <c r="AY26" s="1">
        <f t="shared" ca="1" si="4"/>
        <v>0.33333333333333331</v>
      </c>
    </row>
    <row r="27" spans="2:51" ht="18.75" x14ac:dyDescent="0.3">
      <c r="B27" s="9">
        <f t="shared" ca="1" si="5"/>
        <v>42299</v>
      </c>
      <c r="C27" s="11">
        <f t="shared" ca="1" si="6"/>
        <v>42299</v>
      </c>
      <c r="D27" s="6"/>
      <c r="E27" s="21"/>
      <c r="F27" s="21"/>
      <c r="G27" s="21"/>
      <c r="H27" s="21"/>
      <c r="I27" s="21" t="str">
        <f t="shared" ca="1" si="7"/>
        <v/>
      </c>
      <c r="J27" s="21" t="str">
        <f t="shared" si="0"/>
        <v/>
      </c>
      <c r="K27" s="20">
        <f ca="1">IF(AV27=0,AY27,IF(Feiertage!$G$2="ja","00:00",AY27))</f>
        <v>0.33333333333333331</v>
      </c>
      <c r="L27" s="62" t="str">
        <f t="shared" ca="1" si="1"/>
        <v/>
      </c>
      <c r="AV27">
        <f ca="1">IF(IFERROR(MATCH($B27,Feiertage!$B$2:$B$49,0)&gt;0,0),1,0)</f>
        <v>0</v>
      </c>
      <c r="AW27" s="5">
        <f t="shared" ca="1" si="2"/>
        <v>2.0833333333333332E-2</v>
      </c>
      <c r="AX27" s="1">
        <f t="shared" si="3"/>
        <v>0</v>
      </c>
      <c r="AY27" s="1">
        <f t="shared" ca="1" si="4"/>
        <v>0.33333333333333331</v>
      </c>
    </row>
    <row r="28" spans="2:51" ht="18.75" x14ac:dyDescent="0.3">
      <c r="B28" s="9">
        <f t="shared" ca="1" si="5"/>
        <v>42300</v>
      </c>
      <c r="C28" s="11">
        <f t="shared" ca="1" si="6"/>
        <v>42300</v>
      </c>
      <c r="D28" s="6"/>
      <c r="E28" s="21"/>
      <c r="F28" s="21"/>
      <c r="G28" s="21"/>
      <c r="H28" s="21"/>
      <c r="I28" s="21" t="str">
        <f t="shared" ca="1" si="7"/>
        <v/>
      </c>
      <c r="J28" s="21" t="str">
        <f t="shared" si="0"/>
        <v/>
      </c>
      <c r="K28" s="20">
        <f ca="1">IF(AV28=0,AY28,IF(Feiertage!$G$2="ja","00:00",AY28))</f>
        <v>0.33333333333333331</v>
      </c>
      <c r="L28" s="62" t="str">
        <f t="shared" ca="1" si="1"/>
        <v/>
      </c>
      <c r="AV28">
        <f ca="1">IF(IFERROR(MATCH($B28,Feiertage!$B$2:$B$49,0)&gt;0,0),1,0)</f>
        <v>0</v>
      </c>
      <c r="AW28" s="5">
        <f t="shared" ca="1" si="2"/>
        <v>2.0833333333333332E-2</v>
      </c>
      <c r="AX28" s="1">
        <f t="shared" si="3"/>
        <v>0</v>
      </c>
      <c r="AY28" s="1">
        <f t="shared" ca="1" si="4"/>
        <v>0.33333333333333331</v>
      </c>
    </row>
    <row r="29" spans="2:51" ht="18.75" x14ac:dyDescent="0.3">
      <c r="B29" s="9">
        <f t="shared" ca="1" si="5"/>
        <v>42301</v>
      </c>
      <c r="C29" s="11">
        <f t="shared" ca="1" si="6"/>
        <v>42301</v>
      </c>
      <c r="D29" s="6"/>
      <c r="E29" s="21"/>
      <c r="F29" s="21"/>
      <c r="G29" s="21"/>
      <c r="H29" s="21"/>
      <c r="I29" s="21" t="str">
        <f t="shared" ca="1" si="7"/>
        <v/>
      </c>
      <c r="J29" s="21" t="str">
        <f t="shared" si="0"/>
        <v/>
      </c>
      <c r="K29" s="20">
        <f ca="1">IF(AV29=0,AY29,IF(Feiertage!$G$2="ja","00:00",AY29))</f>
        <v>0.33333333333333331</v>
      </c>
      <c r="L29" s="62" t="str">
        <f t="shared" ca="1" si="1"/>
        <v/>
      </c>
      <c r="AV29">
        <f ca="1">IF(IFERROR(MATCH($B29,Feiertage!$B$2:$B$49,0)&gt;0,0),1,0)</f>
        <v>0</v>
      </c>
      <c r="AW29" s="5">
        <f t="shared" ca="1" si="2"/>
        <v>2.0833333333333332E-2</v>
      </c>
      <c r="AX29" s="1">
        <f t="shared" si="3"/>
        <v>0</v>
      </c>
      <c r="AY29" s="1">
        <f t="shared" ca="1" si="4"/>
        <v>0.33333333333333331</v>
      </c>
    </row>
    <row r="30" spans="2:51" ht="18.75" x14ac:dyDescent="0.3">
      <c r="B30" s="9">
        <f t="shared" ca="1" si="5"/>
        <v>42302</v>
      </c>
      <c r="C30" s="11">
        <f t="shared" ca="1" si="6"/>
        <v>42302</v>
      </c>
      <c r="D30" s="6"/>
      <c r="E30" s="21"/>
      <c r="F30" s="21"/>
      <c r="G30" s="21"/>
      <c r="H30" s="21"/>
      <c r="I30" s="21" t="str">
        <f t="shared" ca="1" si="7"/>
        <v/>
      </c>
      <c r="J30" s="21" t="str">
        <f t="shared" si="0"/>
        <v/>
      </c>
      <c r="K30" s="20">
        <f ca="1">IF(AV30=0,AY30,IF(Feiertage!$G$2="ja","00:00",AY30))</f>
        <v>0</v>
      </c>
      <c r="L30" s="62" t="str">
        <f t="shared" ca="1" si="1"/>
        <v/>
      </c>
      <c r="AV30">
        <f ca="1">IF(IFERROR(MATCH($B30,Feiertage!$B$2:$B$49,0)&gt;0,0),1,0)</f>
        <v>0</v>
      </c>
      <c r="AW30" s="5">
        <f t="shared" ca="1" si="2"/>
        <v>2.0833333333333332E-2</v>
      </c>
      <c r="AX30" s="1">
        <f t="shared" si="3"/>
        <v>0</v>
      </c>
      <c r="AY30" s="1">
        <f t="shared" ca="1" si="4"/>
        <v>0</v>
      </c>
    </row>
    <row r="31" spans="2:51" ht="18.75" x14ac:dyDescent="0.3">
      <c r="B31" s="9">
        <f t="shared" ca="1" si="5"/>
        <v>42303</v>
      </c>
      <c r="C31" s="11">
        <f t="shared" ca="1" si="6"/>
        <v>42303</v>
      </c>
      <c r="D31" s="6"/>
      <c r="E31" s="21"/>
      <c r="F31" s="21"/>
      <c r="G31" s="21"/>
      <c r="H31" s="21"/>
      <c r="I31" s="21" t="str">
        <f t="shared" ca="1" si="7"/>
        <v/>
      </c>
      <c r="J31" s="21" t="str">
        <f t="shared" si="0"/>
        <v/>
      </c>
      <c r="K31" s="20">
        <f ca="1">IF(AV31=0,AY31,IF(Feiertage!$G$2="ja","00:00",AY31))</f>
        <v>0</v>
      </c>
      <c r="L31" s="62" t="str">
        <f t="shared" ca="1" si="1"/>
        <v/>
      </c>
      <c r="AV31">
        <f ca="1">IF(IFERROR(MATCH($B31,Feiertage!$B$2:$B$49,0)&gt;0,0),1,0)</f>
        <v>0</v>
      </c>
      <c r="AW31" s="5">
        <f t="shared" ca="1" si="2"/>
        <v>2.0833333333333332E-2</v>
      </c>
      <c r="AX31" s="1">
        <f t="shared" si="3"/>
        <v>0</v>
      </c>
      <c r="AY31" s="1">
        <f t="shared" ca="1" si="4"/>
        <v>0</v>
      </c>
    </row>
    <row r="32" spans="2:51" ht="18.75" x14ac:dyDescent="0.3">
      <c r="B32" s="9">
        <f t="shared" ca="1" si="5"/>
        <v>42304</v>
      </c>
      <c r="C32" s="11">
        <f t="shared" ca="1" si="6"/>
        <v>42304</v>
      </c>
      <c r="D32" s="6"/>
      <c r="E32" s="21"/>
      <c r="F32" s="21"/>
      <c r="G32" s="21"/>
      <c r="H32" s="21"/>
      <c r="I32" s="21" t="str">
        <f t="shared" ca="1" si="7"/>
        <v/>
      </c>
      <c r="J32" s="21" t="str">
        <f t="shared" si="0"/>
        <v/>
      </c>
      <c r="K32" s="20">
        <f ca="1">IF(AV32=0,AY32,IF(Feiertage!$G$2="ja","00:00",AY32))</f>
        <v>0.33333333333333331</v>
      </c>
      <c r="L32" s="62" t="str">
        <f t="shared" ca="1" si="1"/>
        <v/>
      </c>
      <c r="AV32">
        <f ca="1">IF(IFERROR(MATCH($B32,Feiertage!$B$2:$B$49,0)&gt;0,0),1,0)</f>
        <v>0</v>
      </c>
      <c r="AW32" s="5">
        <f t="shared" ca="1" si="2"/>
        <v>2.0833333333333332E-2</v>
      </c>
      <c r="AX32" s="1">
        <f t="shared" si="3"/>
        <v>0</v>
      </c>
      <c r="AY32" s="1">
        <f t="shared" ca="1" si="4"/>
        <v>0.33333333333333331</v>
      </c>
    </row>
    <row r="33" spans="2:51" ht="18.75" x14ac:dyDescent="0.3">
      <c r="B33" s="9">
        <f ca="1">IF(B32&lt;&gt;"",IF(MONTH($B$1)&lt;MONTH(B32+1),"",B32+1),"")</f>
        <v>42305</v>
      </c>
      <c r="C33" s="11">
        <f t="shared" ca="1" si="6"/>
        <v>42305</v>
      </c>
      <c r="D33" s="6"/>
      <c r="E33" s="21"/>
      <c r="F33" s="21"/>
      <c r="G33" s="21"/>
      <c r="H33" s="21"/>
      <c r="I33" s="21" t="str">
        <f t="shared" ca="1" si="7"/>
        <v/>
      </c>
      <c r="J33" s="21" t="str">
        <f t="shared" si="0"/>
        <v/>
      </c>
      <c r="K33" s="20">
        <f ca="1">IF(AV33=0,AY33,IF(Feiertage!$G$2="ja","00:00",AY33))</f>
        <v>0.33333333333333331</v>
      </c>
      <c r="L33" s="62" t="str">
        <f t="shared" ca="1" si="1"/>
        <v/>
      </c>
      <c r="AV33">
        <f ca="1">IF(IFERROR(MATCH($B33,Feiertage!$B$2:$B$49,0)&gt;0,0),1,0)</f>
        <v>0</v>
      </c>
      <c r="AW33" s="5">
        <f ca="1">IFERROR(IF(WEEKDAY(C33)=WEEKDAY($N$5),$P$5,
IF(WEEKDAY(C33)=WEEKDAY($N$6),$P$6,
IF(WEEKDAY(C33)=WEEKDAY($N$7),$P$7,
IF(WEEKDAY(C33)=WEEKDAY($N$8),$P$8,
IF(WEEKDAY(C33)=WEEKDAY($N$9),$P$9,
IF(WEEKDAY(C33)=WEEKDAY($N$10),$P$10,
IF(WEEKDAY(C33)=WEEKDAY($N$11),$P$11,""))))))),"")</f>
        <v>2.0833333333333332E-2</v>
      </c>
      <c r="AX33" s="1">
        <f t="shared" si="3"/>
        <v>0</v>
      </c>
      <c r="AY33" s="1">
        <f ca="1">IFERROR(IF(WEEKDAY(C33)=WEEKDAY($N$5),$O$5,
IF(WEEKDAY(C33)=WEEKDAY($N$6),$O$6,
IF(WEEKDAY(C33)=WEEKDAY($N$7),$O$7,
IF(WEEKDAY(C33)=WEEKDAY($N$8),$O$8,
IF(WEEKDAY(C33)=WEEKDAY($N$9),$O$9,
IF(WEEKDAY(C33)=WEEKDAY($N$10),$O$10,
IF(WEEKDAY(C33)=WEEKDAY($N$11),$O$11,""))))))),"")</f>
        <v>0.33333333333333331</v>
      </c>
    </row>
    <row r="34" spans="2:51" ht="18.75" x14ac:dyDescent="0.3">
      <c r="B34" s="9">
        <f t="shared" ref="B34:B35" ca="1" si="8">IF(B33&lt;&gt;"",IF(MONTH($B$1)&lt;MONTH(B33+1),"",B33+1),"")</f>
        <v>42306</v>
      </c>
      <c r="C34" s="11">
        <f t="shared" ca="1" si="6"/>
        <v>42306</v>
      </c>
      <c r="D34" s="6"/>
      <c r="E34" s="21"/>
      <c r="F34" s="21"/>
      <c r="G34" s="21"/>
      <c r="H34" s="21"/>
      <c r="I34" s="21" t="str">
        <f t="shared" ca="1" si="7"/>
        <v/>
      </c>
      <c r="J34" s="21" t="str">
        <f t="shared" si="0"/>
        <v/>
      </c>
      <c r="K34" s="20">
        <f ca="1">IF(AV34=0,AY34,IF(Feiertage!$G$2="ja","00:00",AY34))</f>
        <v>0.33333333333333331</v>
      </c>
      <c r="L34" s="62" t="str">
        <f t="shared" ca="1" si="1"/>
        <v/>
      </c>
      <c r="AV34">
        <f ca="1">IF(IFERROR(MATCH($B34,Feiertage!$B$2:$B$49,0)&gt;0,0),1,0)</f>
        <v>0</v>
      </c>
      <c r="AW34" s="5">
        <f t="shared" ref="AW34:AW35" ca="1" si="9">IFERROR(IF(WEEKDAY(C34)=WEEKDAY($N$5),$P$5,
IF(WEEKDAY(C34)=WEEKDAY($N$6),$P$6,
IF(WEEKDAY(C34)=WEEKDAY($N$7),$P$7,
IF(WEEKDAY(C34)=WEEKDAY($N$8),$P$8,
IF(WEEKDAY(C34)=WEEKDAY($N$9),$P$9,
IF(WEEKDAY(C34)=WEEKDAY($N$10),$P$10,
IF(WEEKDAY(C34)=WEEKDAY($N$11),$P$11,""))))))),"")</f>
        <v>2.0833333333333332E-2</v>
      </c>
      <c r="AX34" s="1">
        <f t="shared" si="3"/>
        <v>0</v>
      </c>
      <c r="AY34" s="1">
        <f t="shared" ref="AY34:AY35" ca="1" si="10">IFERROR(IF(WEEKDAY(C34)=WEEKDAY($N$5),$O$5,
IF(WEEKDAY(C34)=WEEKDAY($N$6),$O$6,
IF(WEEKDAY(C34)=WEEKDAY($N$7),$O$7,
IF(WEEKDAY(C34)=WEEKDAY($N$8),$O$8,
IF(WEEKDAY(C34)=WEEKDAY($N$9),$O$9,
IF(WEEKDAY(C34)=WEEKDAY($N$10),$O$10,
IF(WEEKDAY(C34)=WEEKDAY($N$11),$O$11,""))))))),"")</f>
        <v>0.33333333333333331</v>
      </c>
    </row>
    <row r="35" spans="2:51" ht="19.5" thickBot="1" x14ac:dyDescent="0.35">
      <c r="B35" s="12">
        <f t="shared" ca="1" si="8"/>
        <v>42307</v>
      </c>
      <c r="C35" s="13">
        <f t="shared" ca="1" si="6"/>
        <v>42307</v>
      </c>
      <c r="D35" s="14"/>
      <c r="E35" s="22"/>
      <c r="F35" s="22"/>
      <c r="G35" s="22"/>
      <c r="H35" s="22"/>
      <c r="I35" s="23" t="str">
        <f t="shared" ca="1" si="7"/>
        <v/>
      </c>
      <c r="J35" s="23" t="str">
        <f t="shared" si="0"/>
        <v/>
      </c>
      <c r="K35" s="20">
        <f ca="1">IF(AV35=0,AY35,IF(Feiertage!$G$2="ja","00:00",AY35))</f>
        <v>0.33333333333333331</v>
      </c>
      <c r="L35" s="63" t="str">
        <f t="shared" ca="1" si="1"/>
        <v/>
      </c>
      <c r="AV35">
        <f ca="1">IF(IFERROR(MATCH($B35,Feiertage!$B$2:$B$49,0)&gt;0,0),1,0)</f>
        <v>0</v>
      </c>
      <c r="AW35" s="5">
        <f t="shared" ca="1" si="9"/>
        <v>2.0833333333333332E-2</v>
      </c>
      <c r="AX35" s="1">
        <f t="shared" si="3"/>
        <v>0</v>
      </c>
      <c r="AY35" s="1">
        <f t="shared" ca="1" si="10"/>
        <v>0.33333333333333331</v>
      </c>
    </row>
    <row r="36" spans="2:51" ht="8.25" customHeight="1" thickTop="1" x14ac:dyDescent="0.25">
      <c r="B36" s="29"/>
      <c r="C36" s="15"/>
      <c r="D36" s="15"/>
      <c r="E36" s="64"/>
      <c r="F36" s="64"/>
      <c r="G36" s="64"/>
      <c r="H36" s="64"/>
      <c r="I36" s="64"/>
      <c r="J36" s="64"/>
      <c r="K36" s="64"/>
      <c r="L36" s="64"/>
    </row>
    <row r="37" spans="2:51" x14ac:dyDescent="0.25">
      <c r="E37" s="38"/>
      <c r="F37" s="38"/>
      <c r="G37" s="38"/>
      <c r="H37" s="38"/>
      <c r="I37" s="38"/>
      <c r="J37" s="38"/>
      <c r="K37" s="65"/>
      <c r="L37" s="65"/>
    </row>
    <row r="38" spans="2:51" x14ac:dyDescent="0.25">
      <c r="E38" s="38"/>
      <c r="F38" s="38"/>
      <c r="G38" s="38"/>
      <c r="H38" s="38"/>
      <c r="I38" s="38"/>
      <c r="J38" s="38"/>
      <c r="K38" s="38"/>
      <c r="L38" s="38"/>
    </row>
    <row r="39" spans="2:51" x14ac:dyDescent="0.25">
      <c r="E39" s="38"/>
      <c r="F39" s="38"/>
      <c r="G39" s="38"/>
      <c r="H39" s="38"/>
      <c r="I39" s="38"/>
      <c r="J39" s="38"/>
      <c r="K39" s="38"/>
      <c r="L39" s="38"/>
      <c r="M39" s="83"/>
      <c r="N39" s="84"/>
      <c r="O39" s="85"/>
    </row>
    <row r="40" spans="2:51" x14ac:dyDescent="0.25">
      <c r="E40" s="38"/>
      <c r="F40" s="38"/>
      <c r="G40" s="38"/>
      <c r="H40" s="38"/>
      <c r="I40" s="38"/>
      <c r="J40" s="38"/>
      <c r="K40" s="38"/>
      <c r="L40" s="38"/>
    </row>
    <row r="41" spans="2:51" ht="15.75" x14ac:dyDescent="0.25">
      <c r="E41" s="38"/>
      <c r="F41" s="38"/>
      <c r="G41" s="38"/>
      <c r="H41" s="38"/>
      <c r="I41" s="38"/>
      <c r="J41" s="38"/>
      <c r="K41" s="38"/>
      <c r="L41" s="38"/>
      <c r="M41" s="86"/>
    </row>
    <row r="42" spans="2:51" x14ac:dyDescent="0.25">
      <c r="E42" s="38"/>
      <c r="F42" s="38"/>
      <c r="G42" s="38"/>
      <c r="H42" s="38"/>
      <c r="I42" s="38"/>
      <c r="J42" s="38"/>
      <c r="K42" s="38"/>
      <c r="L42" s="38"/>
    </row>
    <row r="43" spans="2:51" x14ac:dyDescent="0.25">
      <c r="E43" s="38"/>
      <c r="F43" s="38"/>
      <c r="G43" s="38"/>
      <c r="H43" s="38"/>
      <c r="I43" s="38"/>
      <c r="J43" s="38"/>
      <c r="K43" s="38"/>
      <c r="L43" s="38"/>
    </row>
    <row r="44" spans="2:51" x14ac:dyDescent="0.25">
      <c r="E44" s="38"/>
      <c r="F44" s="38"/>
      <c r="G44" s="38"/>
      <c r="H44" s="38"/>
      <c r="I44" s="38"/>
      <c r="J44" s="38"/>
      <c r="K44" s="38"/>
      <c r="L44" s="38"/>
    </row>
    <row r="45" spans="2:51" x14ac:dyDescent="0.25">
      <c r="E45" s="38"/>
      <c r="F45" s="38"/>
      <c r="G45" s="38"/>
      <c r="H45" s="38"/>
      <c r="I45" s="38"/>
      <c r="J45" s="38"/>
      <c r="K45" s="38"/>
      <c r="L45" s="38"/>
    </row>
    <row r="46" spans="2:51" x14ac:dyDescent="0.25">
      <c r="E46" s="38"/>
      <c r="F46" s="38"/>
      <c r="G46" s="38"/>
      <c r="H46" s="38"/>
      <c r="I46" s="38"/>
      <c r="J46" s="38"/>
      <c r="K46" s="38"/>
      <c r="L46" s="38"/>
    </row>
    <row r="47" spans="2:51" x14ac:dyDescent="0.25">
      <c r="E47" s="38"/>
      <c r="F47" s="38"/>
      <c r="G47" s="38"/>
      <c r="H47" s="38"/>
      <c r="I47" s="38"/>
      <c r="J47" s="38"/>
      <c r="K47" s="38"/>
      <c r="L47" s="38"/>
    </row>
    <row r="48" spans="2:51" x14ac:dyDescent="0.25">
      <c r="E48" s="38"/>
      <c r="F48" s="38"/>
      <c r="G48" s="38"/>
      <c r="H48" s="38"/>
      <c r="I48" s="38"/>
      <c r="J48" s="38"/>
      <c r="K48" s="38"/>
      <c r="L48" s="38"/>
    </row>
    <row r="49" spans="5:12" x14ac:dyDescent="0.25">
      <c r="E49" s="38"/>
      <c r="F49" s="38"/>
      <c r="G49" s="38"/>
      <c r="H49" s="38"/>
      <c r="I49" s="38"/>
      <c r="J49" s="38"/>
      <c r="K49" s="38"/>
      <c r="L49" s="38"/>
    </row>
    <row r="50" spans="5:12" x14ac:dyDescent="0.25">
      <c r="E50" s="38"/>
      <c r="F50" s="38"/>
      <c r="G50" s="38"/>
      <c r="H50" s="38"/>
      <c r="I50" s="38"/>
      <c r="J50" s="38"/>
      <c r="K50" s="38"/>
      <c r="L50" s="38"/>
    </row>
    <row r="51" spans="5:12" x14ac:dyDescent="0.25">
      <c r="E51" s="38"/>
      <c r="F51" s="38"/>
      <c r="G51" s="38"/>
      <c r="H51" s="38"/>
      <c r="I51" s="38"/>
      <c r="J51" s="38"/>
      <c r="K51" s="38"/>
      <c r="L51" s="38"/>
    </row>
    <row r="52" spans="5:12" x14ac:dyDescent="0.25">
      <c r="E52" s="38"/>
      <c r="F52" s="38"/>
      <c r="G52" s="38"/>
      <c r="H52" s="38"/>
      <c r="I52" s="38"/>
      <c r="J52" s="38"/>
      <c r="K52" s="38"/>
      <c r="L52" s="38"/>
    </row>
    <row r="53" spans="5:12" x14ac:dyDescent="0.25">
      <c r="E53" s="38"/>
      <c r="F53" s="38"/>
      <c r="G53" s="38"/>
      <c r="H53" s="38"/>
      <c r="I53" s="38"/>
      <c r="J53" s="38"/>
      <c r="K53" s="38"/>
      <c r="L53" s="38"/>
    </row>
    <row r="54" spans="5:12" x14ac:dyDescent="0.25">
      <c r="E54" s="38"/>
      <c r="F54" s="38"/>
      <c r="G54" s="38"/>
      <c r="H54" s="38"/>
      <c r="I54" s="38"/>
      <c r="J54" s="38"/>
      <c r="K54" s="38"/>
      <c r="L54" s="38"/>
    </row>
    <row r="55" spans="5:12" x14ac:dyDescent="0.25">
      <c r="E55" s="38"/>
      <c r="F55" s="38"/>
      <c r="G55" s="38"/>
      <c r="H55" s="38"/>
      <c r="I55" s="38"/>
      <c r="J55" s="38"/>
      <c r="K55" s="38"/>
      <c r="L55" s="38"/>
    </row>
    <row r="56" spans="5:12" x14ac:dyDescent="0.25">
      <c r="E56" s="38"/>
      <c r="F56" s="38"/>
      <c r="G56" s="38"/>
      <c r="H56" s="38"/>
      <c r="I56" s="38"/>
      <c r="J56" s="38"/>
      <c r="K56" s="38"/>
      <c r="L56" s="38"/>
    </row>
    <row r="57" spans="5:12" x14ac:dyDescent="0.25">
      <c r="E57" s="38"/>
      <c r="F57" s="38"/>
      <c r="G57" s="38"/>
      <c r="H57" s="38"/>
      <c r="I57" s="38"/>
      <c r="J57" s="38"/>
      <c r="K57" s="38"/>
      <c r="L57" s="38"/>
    </row>
    <row r="58" spans="5:12" x14ac:dyDescent="0.25">
      <c r="E58" s="38"/>
      <c r="F58" s="38"/>
      <c r="G58" s="38"/>
      <c r="H58" s="38"/>
      <c r="I58" s="38"/>
      <c r="J58" s="38"/>
      <c r="K58" s="38"/>
      <c r="L58" s="38"/>
    </row>
    <row r="59" spans="5:12" x14ac:dyDescent="0.25">
      <c r="E59" s="38"/>
      <c r="F59" s="38"/>
      <c r="G59" s="38"/>
      <c r="H59" s="38"/>
      <c r="I59" s="38"/>
      <c r="J59" s="38"/>
      <c r="K59" s="38"/>
      <c r="L59" s="38"/>
    </row>
    <row r="60" spans="5:12" x14ac:dyDescent="0.25">
      <c r="E60" s="38"/>
      <c r="F60" s="38"/>
      <c r="G60" s="38"/>
      <c r="H60" s="38"/>
      <c r="I60" s="38"/>
      <c r="J60" s="38"/>
      <c r="K60" s="38"/>
      <c r="L60" s="38"/>
    </row>
    <row r="61" spans="5:12" x14ac:dyDescent="0.25">
      <c r="E61" s="38"/>
      <c r="F61" s="38"/>
      <c r="G61" s="38"/>
      <c r="H61" s="38"/>
      <c r="I61" s="38"/>
      <c r="J61" s="38"/>
      <c r="K61" s="38"/>
      <c r="L61" s="38"/>
    </row>
    <row r="62" spans="5:12" x14ac:dyDescent="0.25">
      <c r="E62" s="38"/>
      <c r="F62" s="38"/>
      <c r="G62" s="38"/>
      <c r="H62" s="38"/>
      <c r="I62" s="38"/>
      <c r="J62" s="38"/>
      <c r="K62" s="38"/>
      <c r="L62" s="38"/>
    </row>
    <row r="63" spans="5:12" x14ac:dyDescent="0.25">
      <c r="E63" s="38"/>
      <c r="F63" s="38"/>
      <c r="G63" s="38"/>
      <c r="H63" s="38"/>
      <c r="I63" s="38"/>
      <c r="J63" s="38"/>
      <c r="K63" s="38"/>
      <c r="L63" s="38"/>
    </row>
    <row r="64" spans="5:12" x14ac:dyDescent="0.25">
      <c r="E64" s="38"/>
      <c r="F64" s="38"/>
      <c r="G64" s="38"/>
      <c r="H64" s="38"/>
      <c r="I64" s="38"/>
      <c r="J64" s="38"/>
      <c r="K64" s="38"/>
      <c r="L64" s="38"/>
    </row>
    <row r="65" spans="5:12" x14ac:dyDescent="0.25">
      <c r="E65" s="38"/>
      <c r="F65" s="38"/>
      <c r="G65" s="38"/>
      <c r="H65" s="38"/>
      <c r="I65" s="38"/>
      <c r="J65" s="38"/>
      <c r="K65" s="38"/>
      <c r="L65" s="38"/>
    </row>
    <row r="66" spans="5:12" x14ac:dyDescent="0.25">
      <c r="E66" s="38"/>
      <c r="F66" s="38"/>
      <c r="G66" s="38"/>
      <c r="H66" s="38"/>
      <c r="I66" s="38"/>
      <c r="J66" s="38"/>
      <c r="K66" s="38"/>
      <c r="L66" s="38"/>
    </row>
    <row r="67" spans="5:12" x14ac:dyDescent="0.25">
      <c r="E67" s="38"/>
      <c r="F67" s="38"/>
      <c r="G67" s="38"/>
      <c r="H67" s="38"/>
      <c r="I67" s="38"/>
      <c r="J67" s="38"/>
      <c r="K67" s="38"/>
      <c r="L67" s="38"/>
    </row>
    <row r="68" spans="5:12" x14ac:dyDescent="0.25">
      <c r="E68" s="38"/>
      <c r="F68" s="38"/>
      <c r="G68" s="38"/>
      <c r="H68" s="38"/>
      <c r="I68" s="38"/>
      <c r="J68" s="38"/>
      <c r="K68" s="38"/>
      <c r="L68" s="38"/>
    </row>
    <row r="69" spans="5:12" x14ac:dyDescent="0.25">
      <c r="E69" s="38"/>
      <c r="F69" s="38"/>
      <c r="G69" s="38"/>
      <c r="H69" s="38"/>
      <c r="I69" s="38"/>
      <c r="J69" s="38"/>
      <c r="K69" s="38"/>
      <c r="L69" s="38"/>
    </row>
    <row r="70" spans="5:12" x14ac:dyDescent="0.25">
      <c r="E70" s="38"/>
      <c r="F70" s="38"/>
      <c r="G70" s="38"/>
      <c r="H70" s="38"/>
      <c r="I70" s="38"/>
      <c r="J70" s="38"/>
      <c r="K70" s="38"/>
      <c r="L70" s="38"/>
    </row>
    <row r="71" spans="5:12" x14ac:dyDescent="0.25">
      <c r="E71" s="38"/>
      <c r="F71" s="38"/>
      <c r="G71" s="38"/>
      <c r="H71" s="38"/>
      <c r="I71" s="38"/>
      <c r="J71" s="38"/>
      <c r="K71" s="38"/>
      <c r="L71" s="38"/>
    </row>
    <row r="72" spans="5:12" x14ac:dyDescent="0.25">
      <c r="E72" s="38"/>
      <c r="F72" s="38"/>
      <c r="G72" s="38"/>
      <c r="H72" s="38"/>
      <c r="I72" s="38"/>
      <c r="J72" s="38"/>
      <c r="K72" s="38"/>
      <c r="L72" s="38"/>
    </row>
    <row r="73" spans="5:12" x14ac:dyDescent="0.25">
      <c r="E73" s="38"/>
      <c r="F73" s="38"/>
      <c r="G73" s="38"/>
      <c r="H73" s="38"/>
      <c r="I73" s="38"/>
      <c r="J73" s="38"/>
      <c r="K73" s="38"/>
      <c r="L73" s="38"/>
    </row>
    <row r="74" spans="5:12" x14ac:dyDescent="0.25">
      <c r="E74" s="38"/>
      <c r="F74" s="38"/>
      <c r="G74" s="38"/>
      <c r="H74" s="38"/>
      <c r="I74" s="38"/>
      <c r="J74" s="38"/>
      <c r="K74" s="38"/>
      <c r="L74" s="38"/>
    </row>
    <row r="75" spans="5:12" x14ac:dyDescent="0.25">
      <c r="E75" s="38"/>
      <c r="F75" s="38"/>
      <c r="G75" s="38"/>
      <c r="H75" s="38"/>
      <c r="I75" s="38"/>
      <c r="J75" s="38"/>
      <c r="K75" s="38"/>
      <c r="L75" s="38"/>
    </row>
    <row r="76" spans="5:12" x14ac:dyDescent="0.25">
      <c r="E76" s="38"/>
      <c r="F76" s="38"/>
      <c r="G76" s="38"/>
      <c r="H76" s="38"/>
      <c r="I76" s="38"/>
      <c r="J76" s="38"/>
      <c r="K76" s="38"/>
      <c r="L76" s="38"/>
    </row>
    <row r="77" spans="5:12" x14ac:dyDescent="0.25">
      <c r="E77" s="38"/>
      <c r="F77" s="38"/>
      <c r="G77" s="38"/>
      <c r="H77" s="38"/>
      <c r="I77" s="38"/>
      <c r="J77" s="38"/>
      <c r="K77" s="38"/>
      <c r="L77" s="38"/>
    </row>
    <row r="78" spans="5:12" x14ac:dyDescent="0.25">
      <c r="E78" s="38"/>
      <c r="F78" s="38"/>
      <c r="G78" s="38"/>
      <c r="H78" s="38"/>
      <c r="I78" s="38"/>
      <c r="J78" s="38"/>
      <c r="K78" s="38"/>
      <c r="L78" s="38"/>
    </row>
    <row r="79" spans="5:12" x14ac:dyDescent="0.25">
      <c r="E79" s="38"/>
      <c r="F79" s="38"/>
      <c r="G79" s="38"/>
      <c r="H79" s="38"/>
      <c r="I79" s="38"/>
      <c r="J79" s="38"/>
      <c r="K79" s="38"/>
      <c r="L79" s="38"/>
    </row>
    <row r="80" spans="5:12" x14ac:dyDescent="0.25">
      <c r="E80" s="38"/>
      <c r="F80" s="38"/>
      <c r="G80" s="38"/>
      <c r="H80" s="38"/>
      <c r="I80" s="38"/>
      <c r="J80" s="38"/>
      <c r="K80" s="38"/>
      <c r="L80" s="38"/>
    </row>
    <row r="81" spans="5:12" x14ac:dyDescent="0.25">
      <c r="E81" s="38"/>
      <c r="F81" s="38"/>
      <c r="G81" s="38"/>
      <c r="H81" s="38"/>
      <c r="I81" s="38"/>
      <c r="J81" s="38"/>
      <c r="K81" s="38"/>
      <c r="L81" s="38"/>
    </row>
    <row r="82" spans="5:12" x14ac:dyDescent="0.25">
      <c r="E82" s="38"/>
      <c r="F82" s="38"/>
      <c r="G82" s="38"/>
      <c r="H82" s="38"/>
      <c r="I82" s="38"/>
      <c r="J82" s="38"/>
      <c r="K82" s="38"/>
      <c r="L82" s="38"/>
    </row>
    <row r="83" spans="5:12" x14ac:dyDescent="0.25">
      <c r="E83" s="38"/>
      <c r="F83" s="38"/>
      <c r="G83" s="38"/>
      <c r="H83" s="38"/>
      <c r="I83" s="38"/>
      <c r="J83" s="38"/>
      <c r="K83" s="38"/>
      <c r="L83" s="38"/>
    </row>
    <row r="84" spans="5:12" x14ac:dyDescent="0.25">
      <c r="E84" s="38"/>
      <c r="F84" s="38"/>
      <c r="G84" s="38"/>
      <c r="H84" s="38"/>
      <c r="I84" s="38"/>
      <c r="J84" s="38"/>
      <c r="K84" s="38"/>
      <c r="L84" s="38"/>
    </row>
    <row r="85" spans="5:12" x14ac:dyDescent="0.25">
      <c r="E85" s="38"/>
      <c r="F85" s="38"/>
      <c r="G85" s="38"/>
      <c r="H85" s="38"/>
      <c r="I85" s="38"/>
      <c r="J85" s="38"/>
      <c r="K85" s="38"/>
      <c r="L85" s="38"/>
    </row>
    <row r="86" spans="5:12" x14ac:dyDescent="0.25">
      <c r="E86" s="38"/>
      <c r="F86" s="38"/>
      <c r="G86" s="38"/>
      <c r="H86" s="38"/>
      <c r="I86" s="38"/>
      <c r="J86" s="38"/>
      <c r="K86" s="38"/>
      <c r="L86" s="38"/>
    </row>
    <row r="87" spans="5:12" x14ac:dyDescent="0.25">
      <c r="E87" s="38"/>
      <c r="F87" s="38"/>
      <c r="G87" s="38"/>
      <c r="H87" s="38"/>
      <c r="I87" s="38"/>
      <c r="J87" s="38"/>
      <c r="K87" s="38"/>
      <c r="L87" s="38"/>
    </row>
    <row r="88" spans="5:12" x14ac:dyDescent="0.25">
      <c r="E88" s="38"/>
      <c r="F88" s="38"/>
      <c r="G88" s="38"/>
      <c r="H88" s="38"/>
      <c r="I88" s="38"/>
      <c r="J88" s="38"/>
      <c r="K88" s="38"/>
      <c r="L88" s="38"/>
    </row>
    <row r="89" spans="5:12" x14ac:dyDescent="0.25">
      <c r="E89" s="38"/>
      <c r="F89" s="38"/>
      <c r="G89" s="38"/>
      <c r="H89" s="38"/>
      <c r="I89" s="38"/>
      <c r="J89" s="38"/>
      <c r="K89" s="38"/>
      <c r="L89" s="38"/>
    </row>
    <row r="90" spans="5:12" x14ac:dyDescent="0.25">
      <c r="E90" s="38"/>
      <c r="F90" s="38"/>
      <c r="G90" s="38"/>
      <c r="H90" s="38"/>
      <c r="I90" s="38"/>
      <c r="J90" s="38"/>
      <c r="K90" s="38"/>
      <c r="L90" s="38"/>
    </row>
    <row r="91" spans="5:12" x14ac:dyDescent="0.25">
      <c r="E91" s="38"/>
      <c r="F91" s="38"/>
      <c r="G91" s="38"/>
      <c r="H91" s="38"/>
      <c r="I91" s="38"/>
      <c r="J91" s="38"/>
      <c r="K91" s="38"/>
      <c r="L91" s="38"/>
    </row>
    <row r="92" spans="5:12" x14ac:dyDescent="0.25">
      <c r="E92" s="38"/>
      <c r="F92" s="38"/>
      <c r="G92" s="38"/>
      <c r="H92" s="38"/>
      <c r="I92" s="38"/>
      <c r="J92" s="38"/>
      <c r="K92" s="38"/>
      <c r="L92" s="38"/>
    </row>
    <row r="93" spans="5:12" x14ac:dyDescent="0.25">
      <c r="E93" s="38"/>
      <c r="F93" s="38"/>
      <c r="G93" s="38"/>
      <c r="H93" s="38"/>
      <c r="I93" s="38"/>
      <c r="J93" s="38"/>
      <c r="K93" s="38"/>
      <c r="L93" s="38"/>
    </row>
    <row r="94" spans="5:12" x14ac:dyDescent="0.25">
      <c r="E94" s="38"/>
      <c r="F94" s="38"/>
      <c r="G94" s="38"/>
      <c r="H94" s="38"/>
      <c r="I94" s="38"/>
      <c r="J94" s="38"/>
      <c r="K94" s="38"/>
      <c r="L94" s="38"/>
    </row>
    <row r="95" spans="5:12" x14ac:dyDescent="0.25">
      <c r="E95" s="38"/>
      <c r="F95" s="38"/>
      <c r="G95" s="38"/>
      <c r="H95" s="38"/>
      <c r="I95" s="38"/>
      <c r="J95" s="38"/>
      <c r="K95" s="38"/>
      <c r="L95" s="38"/>
    </row>
    <row r="96" spans="5:12" x14ac:dyDescent="0.25">
      <c r="E96" s="38"/>
      <c r="F96" s="38"/>
      <c r="G96" s="38"/>
      <c r="H96" s="38"/>
      <c r="I96" s="38"/>
      <c r="J96" s="38"/>
      <c r="K96" s="38"/>
      <c r="L96" s="38"/>
    </row>
    <row r="97" spans="5:12" x14ac:dyDescent="0.25">
      <c r="E97" s="38"/>
      <c r="F97" s="38"/>
      <c r="G97" s="38"/>
      <c r="H97" s="38"/>
      <c r="I97" s="38"/>
      <c r="J97" s="38"/>
      <c r="K97" s="38"/>
      <c r="L97" s="38"/>
    </row>
    <row r="98" spans="5:12" x14ac:dyDescent="0.25">
      <c r="E98" s="38"/>
      <c r="F98" s="38"/>
      <c r="G98" s="38"/>
      <c r="H98" s="38"/>
      <c r="I98" s="38"/>
      <c r="J98" s="38"/>
      <c r="K98" s="38"/>
      <c r="L98" s="38"/>
    </row>
    <row r="99" spans="5:12" x14ac:dyDescent="0.25">
      <c r="E99" s="38"/>
      <c r="F99" s="38"/>
      <c r="G99" s="38"/>
      <c r="H99" s="38"/>
      <c r="I99" s="38"/>
      <c r="J99" s="38"/>
      <c r="K99" s="38"/>
      <c r="L99" s="38"/>
    </row>
    <row r="100" spans="5:12" x14ac:dyDescent="0.25">
      <c r="E100" s="38"/>
      <c r="F100" s="38"/>
      <c r="G100" s="38"/>
      <c r="H100" s="38"/>
      <c r="I100" s="38"/>
      <c r="J100" s="38"/>
      <c r="K100" s="38"/>
      <c r="L100" s="38"/>
    </row>
    <row r="101" spans="5:12" x14ac:dyDescent="0.25">
      <c r="E101" s="38"/>
      <c r="F101" s="38"/>
      <c r="G101" s="38"/>
      <c r="H101" s="38"/>
      <c r="I101" s="38"/>
      <c r="J101" s="38"/>
      <c r="K101" s="38"/>
      <c r="L101" s="38"/>
    </row>
    <row r="102" spans="5:12" x14ac:dyDescent="0.25">
      <c r="E102" s="38"/>
      <c r="F102" s="38"/>
      <c r="G102" s="38"/>
      <c r="H102" s="38"/>
      <c r="I102" s="38"/>
      <c r="J102" s="38"/>
      <c r="K102" s="38"/>
      <c r="L102" s="38"/>
    </row>
    <row r="103" spans="5:12" x14ac:dyDescent="0.25">
      <c r="E103" s="38"/>
      <c r="F103" s="38"/>
      <c r="G103" s="38"/>
      <c r="H103" s="38"/>
      <c r="I103" s="38"/>
      <c r="J103" s="38"/>
      <c r="K103" s="38"/>
      <c r="L103" s="38"/>
    </row>
    <row r="104" spans="5:12" x14ac:dyDescent="0.25">
      <c r="E104" s="38"/>
      <c r="F104" s="38"/>
      <c r="G104" s="38"/>
      <c r="H104" s="38"/>
      <c r="I104" s="38"/>
      <c r="J104" s="38"/>
      <c r="K104" s="38"/>
      <c r="L104" s="38"/>
    </row>
    <row r="105" spans="5:12" x14ac:dyDescent="0.25">
      <c r="E105" s="38"/>
      <c r="F105" s="38"/>
      <c r="G105" s="38"/>
      <c r="H105" s="38"/>
      <c r="I105" s="38"/>
      <c r="J105" s="38"/>
      <c r="K105" s="38"/>
      <c r="L105" s="38"/>
    </row>
    <row r="106" spans="5:12" x14ac:dyDescent="0.25">
      <c r="E106" s="38"/>
      <c r="F106" s="38"/>
      <c r="G106" s="38"/>
      <c r="H106" s="38"/>
      <c r="I106" s="38"/>
      <c r="J106" s="38"/>
      <c r="K106" s="38"/>
      <c r="L106" s="38"/>
    </row>
    <row r="107" spans="5:12" x14ac:dyDescent="0.25">
      <c r="E107" s="38"/>
      <c r="F107" s="38"/>
      <c r="G107" s="38"/>
      <c r="H107" s="38"/>
      <c r="I107" s="38"/>
      <c r="J107" s="38"/>
      <c r="K107" s="38"/>
      <c r="L107" s="38"/>
    </row>
    <row r="108" spans="5:12" x14ac:dyDescent="0.25">
      <c r="E108" s="38"/>
      <c r="F108" s="38"/>
      <c r="G108" s="38"/>
      <c r="H108" s="38"/>
      <c r="I108" s="38"/>
      <c r="J108" s="38"/>
      <c r="K108" s="38"/>
      <c r="L108" s="38"/>
    </row>
    <row r="109" spans="5:12" x14ac:dyDescent="0.25">
      <c r="E109" s="38"/>
      <c r="F109" s="38"/>
      <c r="G109" s="38"/>
      <c r="H109" s="38"/>
      <c r="I109" s="38"/>
      <c r="J109" s="38"/>
      <c r="K109" s="38"/>
      <c r="L109" s="38"/>
    </row>
    <row r="110" spans="5:12" x14ac:dyDescent="0.25">
      <c r="E110" s="38"/>
      <c r="F110" s="38"/>
      <c r="G110" s="38"/>
      <c r="H110" s="38"/>
      <c r="I110" s="38"/>
      <c r="J110" s="38"/>
      <c r="K110" s="38"/>
      <c r="L110" s="38"/>
    </row>
    <row r="111" spans="5:12" x14ac:dyDescent="0.25">
      <c r="E111" s="38"/>
      <c r="F111" s="38"/>
      <c r="G111" s="38"/>
      <c r="H111" s="38"/>
      <c r="I111" s="38"/>
      <c r="J111" s="38"/>
      <c r="K111" s="38"/>
      <c r="L111" s="38"/>
    </row>
    <row r="112" spans="5:12" x14ac:dyDescent="0.25">
      <c r="E112" s="38"/>
      <c r="F112" s="38"/>
      <c r="G112" s="38"/>
      <c r="H112" s="38"/>
      <c r="I112" s="38"/>
      <c r="J112" s="38"/>
      <c r="K112" s="38"/>
      <c r="L112" s="38"/>
    </row>
    <row r="113" spans="5:12" x14ac:dyDescent="0.25">
      <c r="E113" s="38"/>
      <c r="F113" s="38"/>
      <c r="G113" s="38"/>
      <c r="H113" s="38"/>
      <c r="I113" s="38"/>
      <c r="J113" s="38"/>
      <c r="K113" s="38"/>
      <c r="L113" s="38"/>
    </row>
    <row r="114" spans="5:12" x14ac:dyDescent="0.25">
      <c r="E114" s="38"/>
      <c r="F114" s="38"/>
      <c r="G114" s="38"/>
      <c r="H114" s="38"/>
      <c r="I114" s="38"/>
      <c r="J114" s="38"/>
      <c r="K114" s="38"/>
      <c r="L114" s="38"/>
    </row>
    <row r="115" spans="5:12" x14ac:dyDescent="0.25">
      <c r="E115" s="38"/>
      <c r="F115" s="38"/>
      <c r="G115" s="38"/>
      <c r="H115" s="38"/>
      <c r="I115" s="38"/>
      <c r="J115" s="38"/>
      <c r="K115" s="38"/>
      <c r="L115" s="38"/>
    </row>
    <row r="116" spans="5:12" x14ac:dyDescent="0.25">
      <c r="E116" s="38"/>
      <c r="F116" s="38"/>
      <c r="G116" s="38"/>
      <c r="H116" s="38"/>
      <c r="I116" s="38"/>
      <c r="J116" s="38"/>
      <c r="K116" s="38"/>
      <c r="L116" s="38"/>
    </row>
    <row r="117" spans="5:12" x14ac:dyDescent="0.25">
      <c r="E117" s="38"/>
      <c r="F117" s="38"/>
      <c r="G117" s="38"/>
      <c r="H117" s="38"/>
      <c r="I117" s="38"/>
      <c r="J117" s="38"/>
      <c r="K117" s="38"/>
      <c r="L117" s="38"/>
    </row>
    <row r="118" spans="5:12" x14ac:dyDescent="0.25">
      <c r="E118" s="38"/>
      <c r="F118" s="38"/>
      <c r="G118" s="38"/>
      <c r="H118" s="38"/>
      <c r="I118" s="38"/>
      <c r="J118" s="38"/>
      <c r="K118" s="38"/>
      <c r="L118" s="38"/>
    </row>
    <row r="119" spans="5:12" x14ac:dyDescent="0.25">
      <c r="E119" s="38"/>
      <c r="F119" s="38"/>
      <c r="G119" s="38"/>
      <c r="H119" s="38"/>
      <c r="I119" s="38"/>
      <c r="J119" s="38"/>
      <c r="K119" s="38"/>
      <c r="L119" s="38"/>
    </row>
    <row r="120" spans="5:12" x14ac:dyDescent="0.25">
      <c r="E120" s="38"/>
      <c r="F120" s="38"/>
      <c r="G120" s="38"/>
      <c r="H120" s="38"/>
      <c r="I120" s="38"/>
      <c r="J120" s="38"/>
      <c r="K120" s="38"/>
      <c r="L120" s="38"/>
    </row>
    <row r="121" spans="5:12" x14ac:dyDescent="0.25">
      <c r="E121" s="38"/>
      <c r="F121" s="38"/>
      <c r="G121" s="38"/>
      <c r="H121" s="38"/>
      <c r="I121" s="38"/>
      <c r="J121" s="38"/>
      <c r="K121" s="38"/>
      <c r="L121" s="38"/>
    </row>
    <row r="122" spans="5:12" x14ac:dyDescent="0.25">
      <c r="E122" s="38"/>
      <c r="F122" s="38"/>
      <c r="G122" s="38"/>
      <c r="H122" s="38"/>
      <c r="I122" s="38"/>
      <c r="J122" s="38"/>
      <c r="K122" s="38"/>
      <c r="L122" s="38"/>
    </row>
    <row r="123" spans="5:12" x14ac:dyDescent="0.25">
      <c r="E123" s="38"/>
      <c r="F123" s="38"/>
      <c r="G123" s="38"/>
      <c r="H123" s="38"/>
      <c r="I123" s="38"/>
      <c r="J123" s="38"/>
      <c r="K123" s="38"/>
      <c r="L123" s="38"/>
    </row>
    <row r="124" spans="5:12" x14ac:dyDescent="0.25">
      <c r="E124" s="38"/>
      <c r="F124" s="38"/>
      <c r="G124" s="38"/>
      <c r="H124" s="38"/>
      <c r="I124" s="38"/>
      <c r="J124" s="38"/>
      <c r="K124" s="38"/>
      <c r="L124" s="38"/>
    </row>
    <row r="125" spans="5:12" x14ac:dyDescent="0.25">
      <c r="E125" s="38"/>
      <c r="F125" s="38"/>
      <c r="G125" s="38"/>
      <c r="H125" s="38"/>
      <c r="I125" s="38"/>
      <c r="J125" s="38"/>
      <c r="K125" s="38"/>
      <c r="L125" s="38"/>
    </row>
    <row r="126" spans="5:12" x14ac:dyDescent="0.25">
      <c r="E126" s="38"/>
      <c r="F126" s="38"/>
      <c r="G126" s="38"/>
      <c r="H126" s="38"/>
      <c r="I126" s="38"/>
      <c r="J126" s="38"/>
      <c r="K126" s="38"/>
      <c r="L126" s="38"/>
    </row>
    <row r="127" spans="5:12" x14ac:dyDescent="0.25">
      <c r="E127" s="38"/>
      <c r="F127" s="38"/>
      <c r="G127" s="38"/>
      <c r="H127" s="38"/>
      <c r="I127" s="38"/>
      <c r="J127" s="38"/>
      <c r="K127" s="38"/>
      <c r="L127" s="38"/>
    </row>
    <row r="128" spans="5:12" x14ac:dyDescent="0.25">
      <c r="E128" s="38"/>
      <c r="F128" s="38"/>
      <c r="G128" s="38"/>
      <c r="H128" s="38"/>
      <c r="I128" s="38"/>
      <c r="J128" s="38"/>
      <c r="K128" s="38"/>
      <c r="L128" s="38"/>
    </row>
    <row r="129" spans="5:12" x14ac:dyDescent="0.25">
      <c r="E129" s="38"/>
      <c r="F129" s="38"/>
      <c r="G129" s="38"/>
      <c r="H129" s="38"/>
      <c r="I129" s="38"/>
      <c r="J129" s="38"/>
      <c r="K129" s="38"/>
      <c r="L129" s="38"/>
    </row>
    <row r="130" spans="5:12" x14ac:dyDescent="0.25">
      <c r="E130" s="38"/>
      <c r="F130" s="38"/>
      <c r="G130" s="38"/>
      <c r="H130" s="38"/>
      <c r="I130" s="38"/>
      <c r="J130" s="38"/>
      <c r="K130" s="38"/>
      <c r="L130" s="38"/>
    </row>
    <row r="131" spans="5:12" x14ac:dyDescent="0.25">
      <c r="E131" s="38"/>
      <c r="F131" s="38"/>
      <c r="G131" s="38"/>
      <c r="H131" s="38"/>
      <c r="I131" s="38"/>
      <c r="J131" s="38"/>
      <c r="K131" s="38"/>
      <c r="L131" s="38"/>
    </row>
    <row r="132" spans="5:12" x14ac:dyDescent="0.25">
      <c r="E132" s="38"/>
      <c r="F132" s="38"/>
      <c r="G132" s="38"/>
      <c r="H132" s="38"/>
      <c r="I132" s="38"/>
      <c r="J132" s="38"/>
      <c r="K132" s="38"/>
      <c r="L132" s="38"/>
    </row>
    <row r="133" spans="5:12" x14ac:dyDescent="0.25">
      <c r="E133" s="38"/>
      <c r="F133" s="38"/>
      <c r="G133" s="38"/>
      <c r="H133" s="38"/>
      <c r="I133" s="38"/>
      <c r="J133" s="38"/>
      <c r="K133" s="38"/>
      <c r="L133" s="38"/>
    </row>
    <row r="134" spans="5:12" x14ac:dyDescent="0.25">
      <c r="E134" s="38"/>
      <c r="F134" s="38"/>
      <c r="G134" s="38"/>
      <c r="H134" s="38"/>
      <c r="I134" s="38"/>
      <c r="J134" s="38"/>
      <c r="K134" s="38"/>
      <c r="L134" s="38"/>
    </row>
    <row r="135" spans="5:12" x14ac:dyDescent="0.25">
      <c r="E135" s="38"/>
      <c r="F135" s="38"/>
      <c r="G135" s="38"/>
      <c r="H135" s="38"/>
      <c r="I135" s="38"/>
      <c r="J135" s="38"/>
      <c r="K135" s="38"/>
      <c r="L135" s="38"/>
    </row>
    <row r="136" spans="5:12" x14ac:dyDescent="0.25">
      <c r="E136" s="38"/>
      <c r="F136" s="38"/>
      <c r="G136" s="38"/>
      <c r="H136" s="38"/>
      <c r="I136" s="38"/>
      <c r="J136" s="38"/>
      <c r="K136" s="38"/>
      <c r="L136" s="38"/>
    </row>
    <row r="137" spans="5:12" x14ac:dyDescent="0.25">
      <c r="E137" s="38"/>
      <c r="F137" s="38"/>
      <c r="G137" s="38"/>
      <c r="H137" s="38"/>
      <c r="I137" s="38"/>
      <c r="J137" s="38"/>
      <c r="K137" s="38"/>
      <c r="L137" s="38"/>
    </row>
    <row r="138" spans="5:12" x14ac:dyDescent="0.25">
      <c r="E138" s="38"/>
      <c r="F138" s="38"/>
      <c r="G138" s="38"/>
      <c r="H138" s="38"/>
      <c r="I138" s="38"/>
      <c r="J138" s="38"/>
      <c r="K138" s="38"/>
      <c r="L138" s="38"/>
    </row>
    <row r="139" spans="5:12" x14ac:dyDescent="0.25">
      <c r="E139" s="38"/>
      <c r="F139" s="38"/>
      <c r="G139" s="38"/>
      <c r="H139" s="38"/>
      <c r="I139" s="38"/>
      <c r="J139" s="38"/>
      <c r="K139" s="38"/>
      <c r="L139" s="38"/>
    </row>
    <row r="140" spans="5:12" x14ac:dyDescent="0.25">
      <c r="E140" s="38"/>
      <c r="F140" s="38"/>
      <c r="G140" s="38"/>
      <c r="H140" s="38"/>
      <c r="I140" s="38"/>
      <c r="J140" s="38"/>
      <c r="K140" s="38"/>
      <c r="L140" s="38"/>
    </row>
    <row r="141" spans="5:12" x14ac:dyDescent="0.25">
      <c r="E141" s="38"/>
      <c r="F141" s="38"/>
      <c r="G141" s="38"/>
      <c r="H141" s="38"/>
      <c r="I141" s="38"/>
      <c r="J141" s="38"/>
      <c r="K141" s="38"/>
      <c r="L141" s="38"/>
    </row>
    <row r="142" spans="5:12" x14ac:dyDescent="0.25">
      <c r="E142" s="38"/>
      <c r="F142" s="38"/>
      <c r="G142" s="38"/>
      <c r="H142" s="38"/>
      <c r="I142" s="38"/>
      <c r="J142" s="38"/>
      <c r="K142" s="38"/>
      <c r="L142" s="38"/>
    </row>
    <row r="143" spans="5:12" x14ac:dyDescent="0.25">
      <c r="E143" s="38"/>
      <c r="F143" s="38"/>
      <c r="G143" s="38"/>
      <c r="H143" s="38"/>
      <c r="I143" s="38"/>
      <c r="J143" s="38"/>
      <c r="K143" s="38"/>
      <c r="L143" s="38"/>
    </row>
    <row r="144" spans="5:12" x14ac:dyDescent="0.25">
      <c r="E144" s="38"/>
      <c r="F144" s="38"/>
      <c r="G144" s="38"/>
      <c r="H144" s="38"/>
      <c r="I144" s="38"/>
      <c r="J144" s="38"/>
      <c r="K144" s="38"/>
      <c r="L144" s="38"/>
    </row>
    <row r="145" spans="5:12" x14ac:dyDescent="0.25">
      <c r="E145" s="38"/>
      <c r="F145" s="38"/>
      <c r="G145" s="38"/>
      <c r="H145" s="38"/>
      <c r="I145" s="38"/>
      <c r="J145" s="38"/>
      <c r="K145" s="38"/>
      <c r="L145" s="38"/>
    </row>
    <row r="146" spans="5:12" x14ac:dyDescent="0.25">
      <c r="E146" s="38"/>
      <c r="F146" s="38"/>
      <c r="G146" s="38"/>
      <c r="H146" s="38"/>
      <c r="I146" s="38"/>
      <c r="J146" s="38"/>
      <c r="K146" s="38"/>
      <c r="L146" s="38"/>
    </row>
    <row r="147" spans="5:12" x14ac:dyDescent="0.25">
      <c r="E147" s="38"/>
      <c r="F147" s="38"/>
      <c r="G147" s="38"/>
      <c r="H147" s="38"/>
      <c r="I147" s="38"/>
      <c r="J147" s="38"/>
      <c r="K147" s="38"/>
      <c r="L147" s="38"/>
    </row>
    <row r="148" spans="5:12" x14ac:dyDescent="0.25">
      <c r="E148" s="38"/>
      <c r="F148" s="38"/>
      <c r="G148" s="38"/>
      <c r="H148" s="38"/>
      <c r="I148" s="38"/>
      <c r="J148" s="38"/>
      <c r="K148" s="38"/>
      <c r="L148" s="38"/>
    </row>
    <row r="149" spans="5:12" x14ac:dyDescent="0.25">
      <c r="E149" s="38"/>
      <c r="F149" s="38"/>
      <c r="G149" s="38"/>
      <c r="H149" s="38"/>
      <c r="I149" s="38"/>
      <c r="J149" s="38"/>
      <c r="K149" s="38"/>
      <c r="L149" s="38"/>
    </row>
    <row r="150" spans="5:12" x14ac:dyDescent="0.25">
      <c r="E150" s="38"/>
      <c r="F150" s="38"/>
      <c r="G150" s="38"/>
      <c r="H150" s="38"/>
      <c r="I150" s="38"/>
      <c r="J150" s="38"/>
      <c r="K150" s="38"/>
      <c r="L150" s="38"/>
    </row>
    <row r="151" spans="5:12" x14ac:dyDescent="0.25">
      <c r="E151" s="38"/>
      <c r="F151" s="38"/>
      <c r="G151" s="38"/>
      <c r="H151" s="38"/>
      <c r="I151" s="38"/>
      <c r="J151" s="38"/>
      <c r="K151" s="38"/>
      <c r="L151" s="38"/>
    </row>
    <row r="152" spans="5:12" x14ac:dyDescent="0.25">
      <c r="E152" s="38"/>
      <c r="F152" s="38"/>
      <c r="G152" s="38"/>
      <c r="H152" s="38"/>
      <c r="I152" s="38"/>
      <c r="J152" s="38"/>
      <c r="K152" s="38"/>
      <c r="L152" s="38"/>
    </row>
    <row r="153" spans="5:12" x14ac:dyDescent="0.25">
      <c r="E153" s="38"/>
      <c r="F153" s="38"/>
      <c r="G153" s="38"/>
      <c r="H153" s="38"/>
      <c r="I153" s="38"/>
      <c r="J153" s="38"/>
      <c r="K153" s="38"/>
      <c r="L153" s="38"/>
    </row>
    <row r="154" spans="5:12" x14ac:dyDescent="0.25">
      <c r="E154" s="38"/>
      <c r="F154" s="38"/>
      <c r="G154" s="38"/>
      <c r="H154" s="38"/>
      <c r="I154" s="38"/>
      <c r="J154" s="38"/>
      <c r="K154" s="38"/>
      <c r="L154" s="38"/>
    </row>
    <row r="155" spans="5:12" x14ac:dyDescent="0.25">
      <c r="E155" s="38"/>
      <c r="F155" s="38"/>
      <c r="G155" s="38"/>
      <c r="H155" s="38"/>
      <c r="I155" s="38"/>
      <c r="J155" s="38"/>
      <c r="K155" s="38"/>
      <c r="L155" s="38"/>
    </row>
    <row r="156" spans="5:12" x14ac:dyDescent="0.25">
      <c r="E156" s="38"/>
      <c r="F156" s="38"/>
      <c r="G156" s="38"/>
      <c r="H156" s="38"/>
      <c r="I156" s="38"/>
      <c r="J156" s="38"/>
      <c r="K156" s="38"/>
      <c r="L156" s="38"/>
    </row>
    <row r="157" spans="5:12" x14ac:dyDescent="0.25">
      <c r="E157" s="38"/>
      <c r="F157" s="38"/>
      <c r="G157" s="38"/>
      <c r="H157" s="38"/>
      <c r="I157" s="38"/>
      <c r="J157" s="38"/>
      <c r="K157" s="38"/>
      <c r="L157" s="38"/>
    </row>
    <row r="158" spans="5:12" x14ac:dyDescent="0.25">
      <c r="E158" s="38"/>
      <c r="F158" s="38"/>
      <c r="G158" s="38"/>
      <c r="H158" s="38"/>
      <c r="I158" s="38"/>
      <c r="J158" s="38"/>
      <c r="K158" s="38"/>
      <c r="L158" s="38"/>
    </row>
    <row r="159" spans="5:12" x14ac:dyDescent="0.25">
      <c r="E159" s="38"/>
      <c r="F159" s="38"/>
      <c r="G159" s="38"/>
      <c r="H159" s="38"/>
      <c r="I159" s="38"/>
      <c r="J159" s="38"/>
      <c r="K159" s="38"/>
      <c r="L159" s="38"/>
    </row>
    <row r="160" spans="5:12" x14ac:dyDescent="0.25">
      <c r="E160" s="38"/>
      <c r="F160" s="38"/>
      <c r="G160" s="38"/>
      <c r="H160" s="38"/>
      <c r="I160" s="38"/>
      <c r="J160" s="38"/>
      <c r="K160" s="38"/>
      <c r="L160" s="38"/>
    </row>
    <row r="161" spans="5:12" x14ac:dyDescent="0.25">
      <c r="E161" s="38"/>
      <c r="F161" s="38"/>
      <c r="G161" s="38"/>
      <c r="H161" s="38"/>
      <c r="I161" s="38"/>
      <c r="J161" s="38"/>
      <c r="K161" s="38"/>
      <c r="L161" s="38"/>
    </row>
    <row r="162" spans="5:12" x14ac:dyDescent="0.25">
      <c r="E162" s="38"/>
      <c r="F162" s="38"/>
      <c r="G162" s="38"/>
      <c r="H162" s="38"/>
      <c r="I162" s="38"/>
      <c r="J162" s="38"/>
      <c r="K162" s="38"/>
      <c r="L162" s="38"/>
    </row>
    <row r="163" spans="5:12" x14ac:dyDescent="0.25">
      <c r="E163" s="38"/>
      <c r="F163" s="38"/>
      <c r="G163" s="38"/>
      <c r="H163" s="38"/>
      <c r="I163" s="38"/>
      <c r="J163" s="38"/>
      <c r="K163" s="38"/>
      <c r="L163" s="38"/>
    </row>
  </sheetData>
  <sheetProtection algorithmName="SHA-512" hashValue="6+xm2uPTPgpG18wzDOBHIIk/ukT7nD+bCxkW0VIA0CtZ/TFMC9zBeDmjlmHZqjzNYZaNlHiIXXhqgxMUah5d8w==" saltValue="PVgV3JDaVWNsro6l4/2DFQ==" spinCount="100000" sheet="1" insertColumns="0" selectLockedCells="1"/>
  <customSheetViews>
    <customSheetView guid="{4652D98A-10A8-4A41-BE02-6BC110D8BB01}" showGridLines="0">
      <pane xSplit="4" ySplit="4" topLeftCell="E20"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7" priority="2" stopIfTrue="1">
      <formula>WEEKDAY($B5,2)&gt;5</formula>
    </cfRule>
  </conditionalFormatting>
  <pageMargins left="0.7" right="0.7" top="0.78740157499999996" bottom="0.78740157499999996"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 stopIfTrue="1" id="{A60779EF-269F-443F-95EA-E85E767157BC}">
            <xm:f>MATCH($B5,Feiertage!$B$2:$B$49,0)&gt;0</xm:f>
            <x14:dxf>
              <fill>
                <patternFill>
                  <bgColor theme="5" tint="0.59996337778862885"/>
                </patternFill>
              </fill>
            </x14:dxf>
          </x14:cfRule>
          <xm:sqref>B5:L35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Y163"/>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RowHeight="15" x14ac:dyDescent="0.25"/>
  <cols>
    <col min="1" max="1" width="2.28515625" customWidth="1"/>
    <col min="2" max="2" width="8.85546875" customWidth="1"/>
    <col min="3" max="3" width="5.7109375" customWidth="1"/>
    <col min="4" max="4" width="0.85546875" customWidth="1"/>
    <col min="5" max="8" width="6.7109375" customWidth="1"/>
    <col min="9" max="9" width="8.85546875" customWidth="1"/>
    <col min="10" max="10" width="14" customWidth="1"/>
    <col min="11" max="11" width="13.7109375" customWidth="1"/>
    <col min="12" max="12" width="14.140625" customWidth="1"/>
    <col min="13" max="13" width="13.28515625" style="38" customWidth="1"/>
    <col min="14" max="14" width="19.5703125" style="38" customWidth="1"/>
    <col min="15" max="15" width="15.7109375" style="38" customWidth="1"/>
    <col min="16" max="17" width="11.42578125" style="38"/>
    <col min="18" max="18" width="30.7109375" style="38" customWidth="1"/>
    <col min="19" max="19" width="13.28515625" style="38" customWidth="1"/>
    <col min="20" max="24" width="11.42578125" style="38"/>
    <col min="48" max="48" width="11.140625" customWidth="1"/>
    <col min="49" max="49" width="7.7109375" customWidth="1"/>
    <col min="50" max="50" width="6.7109375" customWidth="1"/>
    <col min="51" max="51" width="8" customWidth="1"/>
  </cols>
  <sheetData>
    <row r="1" spans="1:51" ht="28.5" x14ac:dyDescent="0.45">
      <c r="A1" s="55">
        <v>41639</v>
      </c>
      <c r="B1" s="92">
        <f ca="1">DATEVALUE("1 " &amp; RIGHT(CELL("dateiname",$A$1),LEN(CELL("dateiname",$A$1))-FIND("]",CELL("dateiname",$A$1))) &amp; " " &amp; YEAR(Januar!$A$1))</f>
        <v>42308</v>
      </c>
      <c r="C1" s="92"/>
      <c r="D1" s="92"/>
      <c r="E1" s="92"/>
      <c r="F1" s="92"/>
      <c r="G1" s="92"/>
      <c r="H1" s="92"/>
      <c r="I1" s="92"/>
      <c r="J1" s="92"/>
      <c r="K1" s="92"/>
      <c r="L1" s="92"/>
    </row>
    <row r="2" spans="1:51" ht="15.75" thickBot="1" x14ac:dyDescent="0.3">
      <c r="E2" s="38"/>
      <c r="F2" s="38"/>
      <c r="G2" s="38"/>
      <c r="H2" s="38"/>
      <c r="I2" s="38"/>
      <c r="J2" s="38"/>
      <c r="K2" s="38"/>
      <c r="L2" s="38"/>
    </row>
    <row r="3" spans="1:51" ht="19.5" thickBot="1" x14ac:dyDescent="0.35">
      <c r="E3" s="89" t="s">
        <v>0</v>
      </c>
      <c r="F3" s="90"/>
      <c r="G3" s="90"/>
      <c r="H3" s="91"/>
      <c r="I3" s="57"/>
      <c r="J3" s="57"/>
      <c r="K3" s="57"/>
      <c r="L3" s="57"/>
      <c r="N3" s="89" t="s">
        <v>10</v>
      </c>
      <c r="O3" s="90"/>
      <c r="P3" s="91"/>
    </row>
    <row r="4" spans="1:51" ht="19.5" thickBot="1" x14ac:dyDescent="0.35">
      <c r="B4" s="16" t="s">
        <v>4</v>
      </c>
      <c r="C4" s="17" t="s">
        <v>5</v>
      </c>
      <c r="D4" s="7"/>
      <c r="E4" s="58" t="s">
        <v>1</v>
      </c>
      <c r="F4" s="59" t="s">
        <v>2</v>
      </c>
      <c r="G4" s="59" t="s">
        <v>1</v>
      </c>
      <c r="H4" s="59" t="s">
        <v>2</v>
      </c>
      <c r="I4" s="59" t="s">
        <v>3</v>
      </c>
      <c r="J4" s="59" t="s">
        <v>7</v>
      </c>
      <c r="K4" s="59" t="s">
        <v>6</v>
      </c>
      <c r="L4" s="60" t="s">
        <v>52</v>
      </c>
      <c r="N4" s="66" t="s">
        <v>8</v>
      </c>
      <c r="O4" s="67" t="s">
        <v>6</v>
      </c>
      <c r="P4" s="67" t="s">
        <v>3</v>
      </c>
      <c r="R4" s="87" t="s">
        <v>13</v>
      </c>
      <c r="S4" s="88"/>
      <c r="AV4" s="56" t="s">
        <v>50</v>
      </c>
      <c r="AW4" s="2" t="s">
        <v>3</v>
      </c>
      <c r="AX4" s="3" t="s">
        <v>7</v>
      </c>
      <c r="AY4" s="4" t="s">
        <v>6</v>
      </c>
    </row>
    <row r="5" spans="1:51" ht="21.75" thickTop="1" x14ac:dyDescent="0.35">
      <c r="B5" s="8">
        <f ca="1">B1</f>
        <v>42308</v>
      </c>
      <c r="C5" s="10">
        <f ca="1">B5</f>
        <v>42308</v>
      </c>
      <c r="D5" s="19"/>
      <c r="E5" s="20"/>
      <c r="F5" s="20"/>
      <c r="G5" s="20"/>
      <c r="H5" s="20"/>
      <c r="I5" s="20" t="str">
        <f ca="1">IF(AX5=0,"",IF(AW5=0,"",IF(OR(B5&lt;=TODAY(),AX5),AW5,"")))</f>
        <v/>
      </c>
      <c r="J5" s="20" t="str">
        <f t="shared" ref="J5:J35" si="0">IF(AX5=0,"",IF(I5&lt;&gt;"",AX5-I5,AX5))</f>
        <v/>
      </c>
      <c r="K5" s="20">
        <f ca="1">IF(AV5=0,AY5,IF(Feiertage!$G$2="ja","00:00",AY5))</f>
        <v>0.33333333333333331</v>
      </c>
      <c r="L5" s="61" t="str">
        <f t="shared" ref="L5:L35" ca="1" si="1">IF(OR(B5&lt;=TODAY(),J5),IF(J5&lt;&gt;"",IF(J5-K5=0,"",J5-K5),IF(K5&lt;&gt;"",-K5,"")),"")</f>
        <v/>
      </c>
      <c r="N5" s="68">
        <v>41639</v>
      </c>
      <c r="O5" s="24">
        <v>0.33333333333333331</v>
      </c>
      <c r="P5" s="24">
        <v>2.0833333333333332E-2</v>
      </c>
      <c r="R5" s="69" t="str">
        <f ca="1" xml:space="preserve"> "Übertrag aus " &amp; IF( MONTH(B1)=1, YEAR(B1)-1, TEXT(EDATE(B1,-1),"MMMM"))</f>
        <v>Übertrag aus Oktober</v>
      </c>
      <c r="S5" s="70">
        <f ca="1">IF(MONTH(B1)&gt;1,INDIRECT(TEXT(EDATE(B1,-1),"MMMM")&amp;"!s9"),"")</f>
        <v>-9.3333333333333304</v>
      </c>
      <c r="AV5">
        <f ca="1">IF(IFERROR(MATCH($B5,Feiertage!$B$2:$B$49,0)&gt;0,0),1,0)</f>
        <v>0</v>
      </c>
      <c r="AW5" s="5">
        <f ca="1">IF(WEEKDAY(C5)=WEEKDAY($N$5),$P$5,
IF(WEEKDAY(C5)=WEEKDAY($N$6),$P$6,
IF(WEEKDAY(C5)=WEEKDAY($N$7),$P$7,
IF(WEEKDAY(C5)=WEEKDAY($N$8),$P$8,
IF(WEEKDAY(C5)=WEEKDAY($N$9),$P$9,
IF(WEEKDAY(C5)=WEEKDAY($N$10),$P$10,
IF(WEEKDAY(C5)=WEEKDAY($N$11),$P$11,"")))))))</f>
        <v>2.0833333333333332E-2</v>
      </c>
      <c r="AX5" s="1">
        <f>IF(F5,IF(E5,IF(E5&gt;F5,F5+"24:00"-E5,F5-E5),0),0)+IF(G5,IF(G5,IF(G5&gt;H5,H5+"24:00"-G5,H5-G5),0),0)</f>
        <v>0</v>
      </c>
      <c r="AY5" s="1">
        <f ca="1">IF(WEEKDAY(C5)=WEEKDAY($N$5),$O$5,
IF(WEEKDAY(C5)=WEEKDAY($N$6),$O$6,
IF(WEEKDAY(C5)=WEEKDAY($N$7),$O$7,
IF(WEEKDAY(C5)=WEEKDAY($N$8),$O$8,
IF(WEEKDAY(C5)=WEEKDAY($N$9),$O$9,
IF(WEEKDAY(C5)=WEEKDAY($N$10),$O$10,
IF(WEEKDAY(C5)=WEEKDAY($N$11),$O$11,"")))))))</f>
        <v>0.33333333333333331</v>
      </c>
    </row>
    <row r="6" spans="1:51" ht="21" x14ac:dyDescent="0.35">
      <c r="B6" s="9">
        <f ca="1">B5+1</f>
        <v>42309</v>
      </c>
      <c r="C6" s="11">
        <f ca="1">B6</f>
        <v>42309</v>
      </c>
      <c r="D6" s="6"/>
      <c r="E6" s="21"/>
      <c r="F6" s="21"/>
      <c r="G6" s="21"/>
      <c r="H6" s="21"/>
      <c r="I6" s="21" t="str">
        <f ca="1">IF(AX6=0,"",IF(AW6=0,"",IF(OR(B6&lt;=TODAY(),AX6),AW6,"")))</f>
        <v/>
      </c>
      <c r="J6" s="21" t="str">
        <f t="shared" si="0"/>
        <v/>
      </c>
      <c r="K6" s="20">
        <f ca="1">IF(AV6=0,AY6,IF(Feiertage!$G$2="ja","00:00",AY6))</f>
        <v>0</v>
      </c>
      <c r="L6" s="62" t="str">
        <f t="shared" ca="1" si="1"/>
        <v/>
      </c>
      <c r="N6" s="71">
        <v>41640</v>
      </c>
      <c r="O6" s="25">
        <v>0.33333333333333331</v>
      </c>
      <c r="P6" s="25">
        <v>2.0833333333333332E-2</v>
      </c>
      <c r="R6" s="72" t="s">
        <v>6</v>
      </c>
      <c r="S6" s="70">
        <f ca="1">SUM(K5:K35)</f>
        <v>6.9999999999999973</v>
      </c>
      <c r="AV6">
        <f ca="1">IF(IFERROR(MATCH($B6,Feiertage!$B$2:$B$49,0)&gt;0,0),1,0)</f>
        <v>0</v>
      </c>
      <c r="AW6" s="5">
        <f t="shared" ref="AW6:AW32" ca="1" si="2">IF(WEEKDAY(C6)=WEEKDAY($N$5),$P$5,
IF(WEEKDAY(C6)=WEEKDAY($N$6),$P$6,
IF(WEEKDAY(C6)=WEEKDAY($N$7),$P$7,
IF(WEEKDAY(C6)=WEEKDAY($N$8),$P$8,
IF(WEEKDAY(C6)=WEEKDAY($N$9),$P$9,
IF(WEEKDAY(C6)=WEEKDAY($N$10),$P$10,
IF(WEEKDAY(C6)=WEEKDAY($N$11),$P$11,"")))))))</f>
        <v>2.0833333333333332E-2</v>
      </c>
      <c r="AX6" s="1">
        <f t="shared" ref="AX6:AX35" si="3">IF(F6,IF(E6,IF(E6&gt;F6,F6+"24:00"-E6,F6-E6),0),0)+IF(G6,IF(G6,IF(G6&gt;H6,H6+"24:00"-G6,H6-G6),0),0)</f>
        <v>0</v>
      </c>
      <c r="AY6" s="1">
        <f t="shared" ref="AY6:AY32" ca="1" si="4">IF(WEEKDAY(C6)=WEEKDAY($N$5),$O$5,
IF(WEEKDAY(C6)=WEEKDAY($N$6),$O$6,
IF(WEEKDAY(C6)=WEEKDAY($N$7),$O$7,
IF(WEEKDAY(C6)=WEEKDAY($N$8),$O$8,
IF(WEEKDAY(C6)=WEEKDAY($N$9),$O$9,
IF(WEEKDAY(C6)=WEEKDAY($N$10),$O$10,
IF(WEEKDAY(C6)=WEEKDAY($N$11),$O$11,"")))))))</f>
        <v>0</v>
      </c>
    </row>
    <row r="7" spans="1:51" ht="21" x14ac:dyDescent="0.35">
      <c r="B7" s="9">
        <f t="shared" ref="B7:B32" ca="1" si="5">B6+1</f>
        <v>42310</v>
      </c>
      <c r="C7" s="11">
        <f t="shared" ref="C7:C35" ca="1" si="6">B7</f>
        <v>42310</v>
      </c>
      <c r="D7" s="6"/>
      <c r="E7" s="21"/>
      <c r="F7" s="21"/>
      <c r="G7" s="21"/>
      <c r="H7" s="21"/>
      <c r="I7" s="21" t="str">
        <f t="shared" ref="I7:I35" ca="1" si="7">IF(AX7=0,"",IF(AW7=0,"",IF(OR(B7&lt;=TODAY(),AX7),AW7,"")))</f>
        <v/>
      </c>
      <c r="J7" s="21" t="str">
        <f t="shared" si="0"/>
        <v/>
      </c>
      <c r="K7" s="20">
        <f ca="1">IF(AV7=0,AY7,IF(Feiertage!$G$2="ja","00:00",AY7))</f>
        <v>0</v>
      </c>
      <c r="L7" s="62" t="str">
        <f t="shared" ca="1" si="1"/>
        <v/>
      </c>
      <c r="N7" s="71">
        <v>41641</v>
      </c>
      <c r="O7" s="25">
        <v>0.33333333333333331</v>
      </c>
      <c r="P7" s="25">
        <v>2.0833333333333332E-2</v>
      </c>
      <c r="R7" s="72" t="s">
        <v>7</v>
      </c>
      <c r="S7" s="70">
        <f>SUM(J5:J35)</f>
        <v>0</v>
      </c>
      <c r="AV7">
        <f ca="1">IF(IFERROR(MATCH($B7,Feiertage!$B$2:$B$49,0)&gt;0,0),1,0)</f>
        <v>0</v>
      </c>
      <c r="AW7" s="5">
        <f t="shared" ca="1" si="2"/>
        <v>2.0833333333333332E-2</v>
      </c>
      <c r="AX7" s="1">
        <f t="shared" si="3"/>
        <v>0</v>
      </c>
      <c r="AY7" s="1">
        <f t="shared" ca="1" si="4"/>
        <v>0</v>
      </c>
    </row>
    <row r="8" spans="1:51" ht="21" x14ac:dyDescent="0.35">
      <c r="B8" s="9">
        <f t="shared" ca="1" si="5"/>
        <v>42311</v>
      </c>
      <c r="C8" s="11">
        <f t="shared" ca="1" si="6"/>
        <v>42311</v>
      </c>
      <c r="D8" s="6"/>
      <c r="E8" s="21"/>
      <c r="F8" s="21"/>
      <c r="G8" s="21"/>
      <c r="H8" s="21"/>
      <c r="I8" s="21" t="str">
        <f t="shared" ca="1" si="7"/>
        <v/>
      </c>
      <c r="J8" s="21" t="str">
        <f t="shared" si="0"/>
        <v/>
      </c>
      <c r="K8" s="20">
        <f ca="1">IF(AV8=0,AY8,IF(Feiertage!$G$2="ja","00:00",AY8))</f>
        <v>0.33333333333333331</v>
      </c>
      <c r="L8" s="62" t="str">
        <f t="shared" ca="1" si="1"/>
        <v/>
      </c>
      <c r="N8" s="71">
        <v>41642</v>
      </c>
      <c r="O8" s="25">
        <v>0.33333333333333331</v>
      </c>
      <c r="P8" s="25">
        <v>2.0833333333333332E-2</v>
      </c>
      <c r="R8" s="73" t="str">
        <f ca="1" xml:space="preserve"> "Saldo " &amp; TEXT(B1,"MMMM")</f>
        <v>Saldo November</v>
      </c>
      <c r="S8" s="70">
        <f ca="1">SUM(L5:L35)</f>
        <v>0</v>
      </c>
      <c r="AV8">
        <f ca="1">IF(IFERROR(MATCH($B8,Feiertage!$B$2:$B$49,0)&gt;0,0),1,0)</f>
        <v>0</v>
      </c>
      <c r="AW8" s="5">
        <f t="shared" ca="1" si="2"/>
        <v>2.0833333333333332E-2</v>
      </c>
      <c r="AX8" s="1">
        <f t="shared" si="3"/>
        <v>0</v>
      </c>
      <c r="AY8" s="1">
        <f t="shared" ca="1" si="4"/>
        <v>0.33333333333333331</v>
      </c>
    </row>
    <row r="9" spans="1:51" ht="21.75" thickBot="1" x14ac:dyDescent="0.4">
      <c r="B9" s="9">
        <f t="shared" ca="1" si="5"/>
        <v>42312</v>
      </c>
      <c r="C9" s="11">
        <f t="shared" ca="1" si="6"/>
        <v>42312</v>
      </c>
      <c r="D9" s="6"/>
      <c r="E9" s="21"/>
      <c r="F9" s="21"/>
      <c r="G9" s="21"/>
      <c r="H9" s="21"/>
      <c r="I9" s="21" t="str">
        <f t="shared" ca="1" si="7"/>
        <v/>
      </c>
      <c r="J9" s="21" t="str">
        <f t="shared" si="0"/>
        <v/>
      </c>
      <c r="K9" s="20">
        <f ca="1">IF(AV9=0,AY9,IF(Feiertage!$G$2="ja","00:00",AY9))</f>
        <v>0.33333333333333331</v>
      </c>
      <c r="L9" s="62" t="str">
        <f t="shared" ca="1" si="1"/>
        <v/>
      </c>
      <c r="N9" s="71">
        <v>41643</v>
      </c>
      <c r="O9" s="25">
        <v>0.33333333333333331</v>
      </c>
      <c r="P9" s="25">
        <v>2.0833333333333332E-2</v>
      </c>
      <c r="R9" s="74" t="str">
        <f ca="1" xml:space="preserve"> "Übertrag in " &amp;  IF( MONTH(B1)=12, YEAR(B1)+1, TEXT(EDATE(B1,1),"MMMM"))</f>
        <v>Übertrag in Dezember</v>
      </c>
      <c r="S9" s="75">
        <f ca="1">IF(S5="",0,S5)+S8</f>
        <v>-9.3333333333333304</v>
      </c>
      <c r="AV9">
        <f ca="1">IF(IFERROR(MATCH($B9,Feiertage!$B$2:$B$49,0)&gt;0,0),1,0)</f>
        <v>0</v>
      </c>
      <c r="AW9" s="5">
        <f t="shared" ca="1" si="2"/>
        <v>2.0833333333333332E-2</v>
      </c>
      <c r="AX9" s="1">
        <f t="shared" si="3"/>
        <v>0</v>
      </c>
      <c r="AY9" s="1">
        <f t="shared" ca="1" si="4"/>
        <v>0.33333333333333331</v>
      </c>
    </row>
    <row r="10" spans="1:51" ht="18.75" x14ac:dyDescent="0.3">
      <c r="B10" s="9">
        <f t="shared" ca="1" si="5"/>
        <v>42313</v>
      </c>
      <c r="C10" s="11">
        <f t="shared" ca="1" si="6"/>
        <v>42313</v>
      </c>
      <c r="D10" s="6"/>
      <c r="E10" s="21"/>
      <c r="F10" s="21"/>
      <c r="G10" s="21"/>
      <c r="H10" s="21"/>
      <c r="I10" s="21" t="str">
        <f t="shared" ca="1" si="7"/>
        <v/>
      </c>
      <c r="J10" s="21" t="str">
        <f t="shared" si="0"/>
        <v/>
      </c>
      <c r="K10" s="20">
        <f ca="1">IF(AV10=0,AY10,IF(Feiertage!$G$2="ja","00:00",AY10))</f>
        <v>0.33333333333333331</v>
      </c>
      <c r="L10" s="62" t="str">
        <f t="shared" ca="1" si="1"/>
        <v/>
      </c>
      <c r="N10" s="76">
        <v>41644</v>
      </c>
      <c r="O10" s="26">
        <v>0</v>
      </c>
      <c r="P10" s="26">
        <v>2.0833333333333332E-2</v>
      </c>
      <c r="AV10">
        <f ca="1">IF(IFERROR(MATCH($B10,Feiertage!$B$2:$B$49,0)&gt;0,0),1,0)</f>
        <v>0</v>
      </c>
      <c r="AW10" s="5">
        <f t="shared" ca="1" si="2"/>
        <v>2.0833333333333332E-2</v>
      </c>
      <c r="AX10" s="1">
        <f t="shared" si="3"/>
        <v>0</v>
      </c>
      <c r="AY10" s="1">
        <f t="shared" ca="1" si="4"/>
        <v>0.33333333333333331</v>
      </c>
    </row>
    <row r="11" spans="1:51" ht="19.5" thickBot="1" x14ac:dyDescent="0.35">
      <c r="B11" s="9">
        <f t="shared" ca="1" si="5"/>
        <v>42314</v>
      </c>
      <c r="C11" s="11">
        <f t="shared" ca="1" si="6"/>
        <v>42314</v>
      </c>
      <c r="D11" s="6"/>
      <c r="E11" s="21"/>
      <c r="F11" s="21"/>
      <c r="G11" s="21"/>
      <c r="H11" s="21"/>
      <c r="I11" s="21" t="str">
        <f t="shared" ca="1" si="7"/>
        <v/>
      </c>
      <c r="J11" s="21" t="str">
        <f t="shared" si="0"/>
        <v/>
      </c>
      <c r="K11" s="20">
        <f ca="1">IF(AV11=0,AY11,IF(Feiertage!$G$2="ja","00:00",AY11))</f>
        <v>0.33333333333333331</v>
      </c>
      <c r="L11" s="62" t="str">
        <f t="shared" ca="1" si="1"/>
        <v/>
      </c>
      <c r="N11" s="77">
        <v>41645</v>
      </c>
      <c r="O11" s="27">
        <v>0</v>
      </c>
      <c r="P11" s="27">
        <v>2.0833333333333332E-2</v>
      </c>
      <c r="AV11">
        <f ca="1">IF(IFERROR(MATCH($B11,Feiertage!$B$2:$B$49,0)&gt;0,0),1,0)</f>
        <v>0</v>
      </c>
      <c r="AW11" s="5">
        <f t="shared" ca="1" si="2"/>
        <v>2.0833333333333332E-2</v>
      </c>
      <c r="AX11" s="1">
        <f t="shared" si="3"/>
        <v>0</v>
      </c>
      <c r="AY11" s="1">
        <f t="shared" ca="1" si="4"/>
        <v>0.33333333333333331</v>
      </c>
    </row>
    <row r="12" spans="1:51" ht="20.25" thickTop="1" thickBot="1" x14ac:dyDescent="0.35">
      <c r="B12" s="9">
        <f t="shared" ca="1" si="5"/>
        <v>42315</v>
      </c>
      <c r="C12" s="11">
        <f t="shared" ca="1" si="6"/>
        <v>42315</v>
      </c>
      <c r="D12" s="6"/>
      <c r="E12" s="21"/>
      <c r="F12" s="21"/>
      <c r="G12" s="21"/>
      <c r="H12" s="21"/>
      <c r="I12" s="21" t="str">
        <f t="shared" ca="1" si="7"/>
        <v/>
      </c>
      <c r="J12" s="21" t="str">
        <f t="shared" si="0"/>
        <v/>
      </c>
      <c r="K12" s="20">
        <f ca="1">IF(AV12=0,AY12,IF(Feiertage!$G$2="ja","00:00",AY12))</f>
        <v>0.33333333333333331</v>
      </c>
      <c r="L12" s="62" t="str">
        <f t="shared" ca="1" si="1"/>
        <v/>
      </c>
      <c r="N12" s="78" t="s">
        <v>9</v>
      </c>
      <c r="O12" s="79">
        <f>SUM(O5:O11)</f>
        <v>1.6666666666666665</v>
      </c>
      <c r="P12" s="80"/>
      <c r="AV12">
        <f ca="1">IF(IFERROR(MATCH($B12,Feiertage!$B$2:$B$49,0)&gt;0,0),1,0)</f>
        <v>0</v>
      </c>
      <c r="AW12" s="5">
        <f t="shared" ca="1" si="2"/>
        <v>2.0833333333333332E-2</v>
      </c>
      <c r="AX12" s="1">
        <f t="shared" si="3"/>
        <v>0</v>
      </c>
      <c r="AY12" s="1">
        <f t="shared" ca="1" si="4"/>
        <v>0.33333333333333331</v>
      </c>
    </row>
    <row r="13" spans="1:51" ht="19.5" thickTop="1" x14ac:dyDescent="0.3">
      <c r="B13" s="9">
        <f t="shared" ca="1" si="5"/>
        <v>42316</v>
      </c>
      <c r="C13" s="11">
        <f t="shared" ca="1" si="6"/>
        <v>42316</v>
      </c>
      <c r="D13" s="6"/>
      <c r="E13" s="21"/>
      <c r="F13" s="21"/>
      <c r="G13" s="21"/>
      <c r="H13" s="21"/>
      <c r="I13" s="21" t="str">
        <f t="shared" ca="1" si="7"/>
        <v/>
      </c>
      <c r="J13" s="21" t="str">
        <f t="shared" si="0"/>
        <v/>
      </c>
      <c r="K13" s="20">
        <f ca="1">IF(AV13=0,AY13,IF(Feiertage!$G$2="ja","00:00",AY13))</f>
        <v>0</v>
      </c>
      <c r="L13" s="62" t="str">
        <f t="shared" ca="1" si="1"/>
        <v/>
      </c>
      <c r="N13" s="64"/>
      <c r="O13" s="64"/>
      <c r="AV13">
        <f ca="1">IF(IFERROR(MATCH($B13,Feiertage!$B$2:$B$49,0)&gt;0,0),1,0)</f>
        <v>0</v>
      </c>
      <c r="AW13" s="5">
        <f t="shared" ca="1" si="2"/>
        <v>2.0833333333333332E-2</v>
      </c>
      <c r="AX13" s="1">
        <f t="shared" si="3"/>
        <v>0</v>
      </c>
      <c r="AY13" s="1">
        <f t="shared" ca="1" si="4"/>
        <v>0</v>
      </c>
    </row>
    <row r="14" spans="1:51" ht="18.75" x14ac:dyDescent="0.3">
      <c r="B14" s="9">
        <f t="shared" ca="1" si="5"/>
        <v>42317</v>
      </c>
      <c r="C14" s="11">
        <f t="shared" ca="1" si="6"/>
        <v>42317</v>
      </c>
      <c r="D14" s="6"/>
      <c r="E14" s="21"/>
      <c r="F14" s="21"/>
      <c r="G14" s="21"/>
      <c r="H14" s="21"/>
      <c r="I14" s="21" t="str">
        <f t="shared" ca="1" si="7"/>
        <v/>
      </c>
      <c r="J14" s="21" t="str">
        <f t="shared" si="0"/>
        <v/>
      </c>
      <c r="K14" s="20">
        <f ca="1">IF(AV14=0,AY14,IF(Feiertage!$G$2="ja","00:00",AY14))</f>
        <v>0</v>
      </c>
      <c r="L14" s="62" t="str">
        <f t="shared" ca="1" si="1"/>
        <v/>
      </c>
      <c r="N14" s="81"/>
      <c r="O14" s="82"/>
      <c r="P14" s="81"/>
      <c r="AV14">
        <f ca="1">IF(IFERROR(MATCH($B14,Feiertage!$B$2:$B$49,0)&gt;0,0),1,0)</f>
        <v>0</v>
      </c>
      <c r="AW14" s="5">
        <f t="shared" ca="1" si="2"/>
        <v>2.0833333333333332E-2</v>
      </c>
      <c r="AX14" s="1">
        <f t="shared" si="3"/>
        <v>0</v>
      </c>
      <c r="AY14" s="1">
        <f t="shared" ca="1" si="4"/>
        <v>0</v>
      </c>
    </row>
    <row r="15" spans="1:51" ht="18.75" x14ac:dyDescent="0.3">
      <c r="B15" s="9">
        <f t="shared" ca="1" si="5"/>
        <v>42318</v>
      </c>
      <c r="C15" s="11">
        <f t="shared" ca="1" si="6"/>
        <v>42318</v>
      </c>
      <c r="D15" s="6"/>
      <c r="E15" s="21"/>
      <c r="F15" s="21"/>
      <c r="G15" s="21"/>
      <c r="H15" s="21"/>
      <c r="I15" s="21" t="str">
        <f t="shared" ca="1" si="7"/>
        <v/>
      </c>
      <c r="J15" s="21" t="str">
        <f t="shared" si="0"/>
        <v/>
      </c>
      <c r="K15" s="20">
        <f ca="1">IF(AV15=0,AY15,IF(Feiertage!$G$2="ja","00:00",AY15))</f>
        <v>0.33333333333333331</v>
      </c>
      <c r="L15" s="62" t="str">
        <f ca="1">IF(OR(B15&lt;=TODAY(),J15),IF(J15&lt;&gt;"",IF(J15-K15=0,"",J15-K15),IF(K15&lt;&gt;"",-K15,"")),"")</f>
        <v/>
      </c>
      <c r="AV15">
        <f ca="1">IF(IFERROR(MATCH($B15,Feiertage!$B$2:$B$49,0)&gt;0,0),1,0)</f>
        <v>0</v>
      </c>
      <c r="AW15" s="5">
        <f t="shared" ca="1" si="2"/>
        <v>2.0833333333333332E-2</v>
      </c>
      <c r="AX15" s="1">
        <f t="shared" si="3"/>
        <v>0</v>
      </c>
      <c r="AY15" s="1">
        <f t="shared" ca="1" si="4"/>
        <v>0.33333333333333331</v>
      </c>
    </row>
    <row r="16" spans="1:51" ht="18.75" x14ac:dyDescent="0.3">
      <c r="B16" s="9">
        <f t="shared" ca="1" si="5"/>
        <v>42319</v>
      </c>
      <c r="C16" s="11">
        <f t="shared" ca="1" si="6"/>
        <v>42319</v>
      </c>
      <c r="D16" s="6"/>
      <c r="E16" s="21"/>
      <c r="F16" s="21"/>
      <c r="G16" s="21"/>
      <c r="H16" s="21"/>
      <c r="I16" s="21" t="str">
        <f t="shared" ca="1" si="7"/>
        <v/>
      </c>
      <c r="J16" s="21" t="str">
        <f t="shared" si="0"/>
        <v/>
      </c>
      <c r="K16" s="20">
        <f ca="1">IF(AV16=0,AY16,IF(Feiertage!$G$2="ja","00:00",AY16))</f>
        <v>0.33333333333333331</v>
      </c>
      <c r="L16" s="62" t="str">
        <f t="shared" ca="1" si="1"/>
        <v/>
      </c>
      <c r="AV16">
        <f ca="1">IF(IFERROR(MATCH($B16,Feiertage!$B$2:$B$49,0)&gt;0,0),1,0)</f>
        <v>0</v>
      </c>
      <c r="AW16" s="5">
        <f t="shared" ca="1" si="2"/>
        <v>2.0833333333333332E-2</v>
      </c>
      <c r="AX16" s="1">
        <f t="shared" si="3"/>
        <v>0</v>
      </c>
      <c r="AY16" s="1">
        <f t="shared" ca="1" si="4"/>
        <v>0.33333333333333331</v>
      </c>
    </row>
    <row r="17" spans="2:51" ht="18.75" x14ac:dyDescent="0.3">
      <c r="B17" s="9">
        <f t="shared" ca="1" si="5"/>
        <v>42320</v>
      </c>
      <c r="C17" s="11">
        <f t="shared" ca="1" si="6"/>
        <v>42320</v>
      </c>
      <c r="D17" s="6"/>
      <c r="E17" s="21"/>
      <c r="F17" s="21"/>
      <c r="G17" s="21"/>
      <c r="H17" s="21"/>
      <c r="I17" s="21" t="str">
        <f t="shared" ca="1" si="7"/>
        <v/>
      </c>
      <c r="J17" s="21" t="str">
        <f t="shared" si="0"/>
        <v/>
      </c>
      <c r="K17" s="20">
        <f ca="1">IF(AV17=0,AY17,IF(Feiertage!$G$2="ja","00:00",AY17))</f>
        <v>0.33333333333333331</v>
      </c>
      <c r="L17" s="62" t="str">
        <f t="shared" ca="1" si="1"/>
        <v/>
      </c>
      <c r="AV17">
        <f ca="1">IF(IFERROR(MATCH($B17,Feiertage!$B$2:$B$49,0)&gt;0,0),1,0)</f>
        <v>0</v>
      </c>
      <c r="AW17" s="5">
        <f t="shared" ca="1" si="2"/>
        <v>2.0833333333333332E-2</v>
      </c>
      <c r="AX17" s="1">
        <f t="shared" si="3"/>
        <v>0</v>
      </c>
      <c r="AY17" s="1">
        <f t="shared" ca="1" si="4"/>
        <v>0.33333333333333331</v>
      </c>
    </row>
    <row r="18" spans="2:51" ht="18.75" x14ac:dyDescent="0.3">
      <c r="B18" s="9">
        <f t="shared" ca="1" si="5"/>
        <v>42321</v>
      </c>
      <c r="C18" s="11">
        <f t="shared" ca="1" si="6"/>
        <v>42321</v>
      </c>
      <c r="D18" s="6"/>
      <c r="E18" s="21"/>
      <c r="F18" s="21"/>
      <c r="G18" s="21"/>
      <c r="H18" s="21"/>
      <c r="I18" s="21" t="str">
        <f t="shared" ca="1" si="7"/>
        <v/>
      </c>
      <c r="J18" s="21" t="str">
        <f>IF(AX18=0,"",IF(I18&lt;&gt;"",AX18-I18,AX18))</f>
        <v/>
      </c>
      <c r="K18" s="20">
        <f ca="1">IF(AV18=0,AY18,IF(Feiertage!$G$2="ja","00:00",AY18))</f>
        <v>0.33333333333333331</v>
      </c>
      <c r="L18" s="62" t="str">
        <f t="shared" ca="1" si="1"/>
        <v/>
      </c>
      <c r="AV18">
        <f ca="1">IF(IFERROR(MATCH($B18,Feiertage!$B$2:$B$49,0)&gt;0,0),1,0)</f>
        <v>0</v>
      </c>
      <c r="AW18" s="5">
        <f t="shared" ca="1" si="2"/>
        <v>2.0833333333333332E-2</v>
      </c>
      <c r="AX18" s="1">
        <f t="shared" si="3"/>
        <v>0</v>
      </c>
      <c r="AY18" s="1">
        <f t="shared" ca="1" si="4"/>
        <v>0.33333333333333331</v>
      </c>
    </row>
    <row r="19" spans="2:51" ht="18.75" x14ac:dyDescent="0.3">
      <c r="B19" s="9">
        <f t="shared" ca="1" si="5"/>
        <v>42322</v>
      </c>
      <c r="C19" s="11">
        <f t="shared" ca="1" si="6"/>
        <v>42322</v>
      </c>
      <c r="D19" s="6"/>
      <c r="E19" s="21"/>
      <c r="F19" s="21"/>
      <c r="G19" s="21"/>
      <c r="H19" s="21"/>
      <c r="I19" s="21" t="str">
        <f t="shared" ca="1" si="7"/>
        <v/>
      </c>
      <c r="J19" s="21" t="str">
        <f t="shared" si="0"/>
        <v/>
      </c>
      <c r="K19" s="20">
        <f ca="1">IF(AV19=0,AY19,IF(Feiertage!$G$2="ja","00:00",AY19))</f>
        <v>0.33333333333333331</v>
      </c>
      <c r="L19" s="62" t="str">
        <f t="shared" ca="1" si="1"/>
        <v/>
      </c>
      <c r="AV19">
        <f ca="1">IF(IFERROR(MATCH($B19,Feiertage!$B$2:$B$49,0)&gt;0,0),1,0)</f>
        <v>0</v>
      </c>
      <c r="AW19" s="5">
        <f t="shared" ca="1" si="2"/>
        <v>2.0833333333333332E-2</v>
      </c>
      <c r="AX19" s="1">
        <f t="shared" si="3"/>
        <v>0</v>
      </c>
      <c r="AY19" s="1">
        <f t="shared" ca="1" si="4"/>
        <v>0.33333333333333331</v>
      </c>
    </row>
    <row r="20" spans="2:51" ht="18.75" x14ac:dyDescent="0.3">
      <c r="B20" s="9">
        <f t="shared" ca="1" si="5"/>
        <v>42323</v>
      </c>
      <c r="C20" s="11">
        <f t="shared" ca="1" si="6"/>
        <v>42323</v>
      </c>
      <c r="D20" s="6"/>
      <c r="E20" s="21"/>
      <c r="F20" s="21"/>
      <c r="G20" s="21"/>
      <c r="H20" s="21"/>
      <c r="I20" s="21" t="str">
        <f t="shared" ca="1" si="7"/>
        <v/>
      </c>
      <c r="J20" s="21" t="str">
        <f t="shared" si="0"/>
        <v/>
      </c>
      <c r="K20" s="20">
        <f ca="1">IF(AV20=0,AY20,IF(Feiertage!$G$2="ja","00:00",AY20))</f>
        <v>0</v>
      </c>
      <c r="L20" s="62" t="str">
        <f t="shared" ca="1" si="1"/>
        <v/>
      </c>
      <c r="AV20">
        <f ca="1">IF(IFERROR(MATCH($B20,Feiertage!$B$2:$B$49,0)&gt;0,0),1,0)</f>
        <v>0</v>
      </c>
      <c r="AW20" s="5">
        <f t="shared" ca="1" si="2"/>
        <v>2.0833333333333332E-2</v>
      </c>
      <c r="AX20" s="1">
        <f t="shared" si="3"/>
        <v>0</v>
      </c>
      <c r="AY20" s="1">
        <f t="shared" ca="1" si="4"/>
        <v>0</v>
      </c>
    </row>
    <row r="21" spans="2:51" ht="18.75" x14ac:dyDescent="0.3">
      <c r="B21" s="9">
        <f t="shared" ca="1" si="5"/>
        <v>42324</v>
      </c>
      <c r="C21" s="11">
        <f t="shared" ca="1" si="6"/>
        <v>42324</v>
      </c>
      <c r="D21" s="6"/>
      <c r="E21" s="21"/>
      <c r="F21" s="21"/>
      <c r="G21" s="21"/>
      <c r="H21" s="21"/>
      <c r="I21" s="21" t="str">
        <f t="shared" ca="1" si="7"/>
        <v/>
      </c>
      <c r="J21" s="21" t="str">
        <f t="shared" si="0"/>
        <v/>
      </c>
      <c r="K21" s="20">
        <f ca="1">IF(AV21=0,AY21,IF(Feiertage!$G$2="ja","00:00",AY21))</f>
        <v>0</v>
      </c>
      <c r="L21" s="62" t="str">
        <f t="shared" ca="1" si="1"/>
        <v/>
      </c>
      <c r="AV21">
        <f ca="1">IF(IFERROR(MATCH($B21,Feiertage!$B$2:$B$49,0)&gt;0,0),1,0)</f>
        <v>0</v>
      </c>
      <c r="AW21" s="5">
        <f t="shared" ca="1" si="2"/>
        <v>2.0833333333333332E-2</v>
      </c>
      <c r="AX21" s="1">
        <f t="shared" si="3"/>
        <v>0</v>
      </c>
      <c r="AY21" s="1">
        <f t="shared" ca="1" si="4"/>
        <v>0</v>
      </c>
    </row>
    <row r="22" spans="2:51" ht="18.75" x14ac:dyDescent="0.3">
      <c r="B22" s="9">
        <f t="shared" ca="1" si="5"/>
        <v>42325</v>
      </c>
      <c r="C22" s="11">
        <f t="shared" ca="1" si="6"/>
        <v>42325</v>
      </c>
      <c r="D22" s="6"/>
      <c r="E22" s="21"/>
      <c r="F22" s="21"/>
      <c r="G22" s="21"/>
      <c r="H22" s="21"/>
      <c r="I22" s="21" t="str">
        <f t="shared" ca="1" si="7"/>
        <v/>
      </c>
      <c r="J22" s="21" t="str">
        <f t="shared" si="0"/>
        <v/>
      </c>
      <c r="K22" s="20">
        <f ca="1">IF(AV22=0,AY22,IF(Feiertage!$G$2="ja","00:00",AY22))</f>
        <v>0.33333333333333331</v>
      </c>
      <c r="L22" s="62" t="str">
        <f t="shared" ca="1" si="1"/>
        <v/>
      </c>
      <c r="AV22">
        <f ca="1">IF(IFERROR(MATCH($B22,Feiertage!$B$2:$B$49,0)&gt;0,0),1,0)</f>
        <v>0</v>
      </c>
      <c r="AW22" s="5">
        <f t="shared" ca="1" si="2"/>
        <v>2.0833333333333332E-2</v>
      </c>
      <c r="AX22" s="1">
        <f t="shared" si="3"/>
        <v>0</v>
      </c>
      <c r="AY22" s="1">
        <f t="shared" ca="1" si="4"/>
        <v>0.33333333333333331</v>
      </c>
    </row>
    <row r="23" spans="2:51" ht="18.75" x14ac:dyDescent="0.3">
      <c r="B23" s="9">
        <f t="shared" ca="1" si="5"/>
        <v>42326</v>
      </c>
      <c r="C23" s="11">
        <f t="shared" ca="1" si="6"/>
        <v>42326</v>
      </c>
      <c r="D23" s="6"/>
      <c r="E23" s="21"/>
      <c r="F23" s="21"/>
      <c r="G23" s="21"/>
      <c r="H23" s="21"/>
      <c r="I23" s="21" t="str">
        <f t="shared" ca="1" si="7"/>
        <v/>
      </c>
      <c r="J23" s="21" t="str">
        <f t="shared" si="0"/>
        <v/>
      </c>
      <c r="K23" s="20">
        <f ca="1">IF(AV23=0,AY23,IF(Feiertage!$G$2="ja","00:00",AY23))</f>
        <v>0.33333333333333331</v>
      </c>
      <c r="L23" s="62" t="str">
        <f t="shared" ca="1" si="1"/>
        <v/>
      </c>
      <c r="AV23">
        <f ca="1">IF(IFERROR(MATCH($B23,Feiertage!$B$2:$B$49,0)&gt;0,0),1,0)</f>
        <v>0</v>
      </c>
      <c r="AW23" s="5">
        <f t="shared" ca="1" si="2"/>
        <v>2.0833333333333332E-2</v>
      </c>
      <c r="AX23" s="1">
        <f t="shared" si="3"/>
        <v>0</v>
      </c>
      <c r="AY23" s="1">
        <f t="shared" ca="1" si="4"/>
        <v>0.33333333333333331</v>
      </c>
    </row>
    <row r="24" spans="2:51" ht="18.75" x14ac:dyDescent="0.3">
      <c r="B24" s="9">
        <f t="shared" ca="1" si="5"/>
        <v>42327</v>
      </c>
      <c r="C24" s="11">
        <f t="shared" ca="1" si="6"/>
        <v>42327</v>
      </c>
      <c r="D24" s="6"/>
      <c r="E24" s="21"/>
      <c r="F24" s="21"/>
      <c r="G24" s="21"/>
      <c r="H24" s="21"/>
      <c r="I24" s="21" t="str">
        <f t="shared" ca="1" si="7"/>
        <v/>
      </c>
      <c r="J24" s="21" t="str">
        <f t="shared" si="0"/>
        <v/>
      </c>
      <c r="K24" s="20">
        <f ca="1">IF(AV24=0,AY24,IF(Feiertage!$G$2="ja","00:00",AY24))</f>
        <v>0.33333333333333331</v>
      </c>
      <c r="L24" s="62" t="str">
        <f t="shared" ca="1" si="1"/>
        <v/>
      </c>
      <c r="AV24">
        <f ca="1">IF(IFERROR(MATCH($B24,Feiertage!$B$2:$B$49,0)&gt;0,0),1,0)</f>
        <v>0</v>
      </c>
      <c r="AW24" s="5">
        <f t="shared" ca="1" si="2"/>
        <v>2.0833333333333332E-2</v>
      </c>
      <c r="AX24" s="1">
        <f t="shared" si="3"/>
        <v>0</v>
      </c>
      <c r="AY24" s="1">
        <f t="shared" ca="1" si="4"/>
        <v>0.33333333333333331</v>
      </c>
    </row>
    <row r="25" spans="2:51" ht="18.75" x14ac:dyDescent="0.3">
      <c r="B25" s="9">
        <f t="shared" ca="1" si="5"/>
        <v>42328</v>
      </c>
      <c r="C25" s="11">
        <f t="shared" ca="1" si="6"/>
        <v>42328</v>
      </c>
      <c r="D25" s="6"/>
      <c r="E25" s="21"/>
      <c r="F25" s="21"/>
      <c r="G25" s="21"/>
      <c r="H25" s="21"/>
      <c r="I25" s="21" t="str">
        <f t="shared" ca="1" si="7"/>
        <v/>
      </c>
      <c r="J25" s="21" t="str">
        <f t="shared" si="0"/>
        <v/>
      </c>
      <c r="K25" s="20">
        <f ca="1">IF(AV25=0,AY25,IF(Feiertage!$G$2="ja","00:00",AY25))</f>
        <v>0.33333333333333331</v>
      </c>
      <c r="L25" s="62" t="str">
        <f t="shared" ca="1" si="1"/>
        <v/>
      </c>
      <c r="AV25">
        <f ca="1">IF(IFERROR(MATCH($B25,Feiertage!$B$2:$B$49,0)&gt;0,0),1,0)</f>
        <v>0</v>
      </c>
      <c r="AW25" s="5">
        <f t="shared" ca="1" si="2"/>
        <v>2.0833333333333332E-2</v>
      </c>
      <c r="AX25" s="1">
        <f t="shared" si="3"/>
        <v>0</v>
      </c>
      <c r="AY25" s="1">
        <f t="shared" ca="1" si="4"/>
        <v>0.33333333333333331</v>
      </c>
    </row>
    <row r="26" spans="2:51" ht="18.75" x14ac:dyDescent="0.3">
      <c r="B26" s="9">
        <f t="shared" ca="1" si="5"/>
        <v>42329</v>
      </c>
      <c r="C26" s="11">
        <f t="shared" ca="1" si="6"/>
        <v>42329</v>
      </c>
      <c r="D26" s="6"/>
      <c r="E26" s="21"/>
      <c r="F26" s="21"/>
      <c r="G26" s="21"/>
      <c r="H26" s="21"/>
      <c r="I26" s="21" t="str">
        <f t="shared" ca="1" si="7"/>
        <v/>
      </c>
      <c r="J26" s="21" t="str">
        <f t="shared" si="0"/>
        <v/>
      </c>
      <c r="K26" s="20">
        <f ca="1">IF(AV26=0,AY26,IF(Feiertage!$G$2="ja","00:00",AY26))</f>
        <v>0.33333333333333331</v>
      </c>
      <c r="L26" s="62" t="str">
        <f t="shared" ca="1" si="1"/>
        <v/>
      </c>
      <c r="AV26">
        <f ca="1">IF(IFERROR(MATCH($B26,Feiertage!$B$2:$B$49,0)&gt;0,0),1,0)</f>
        <v>0</v>
      </c>
      <c r="AW26" s="5">
        <f t="shared" ca="1" si="2"/>
        <v>2.0833333333333332E-2</v>
      </c>
      <c r="AX26" s="1">
        <f t="shared" si="3"/>
        <v>0</v>
      </c>
      <c r="AY26" s="1">
        <f t="shared" ca="1" si="4"/>
        <v>0.33333333333333331</v>
      </c>
    </row>
    <row r="27" spans="2:51" ht="18.75" x14ac:dyDescent="0.3">
      <c r="B27" s="9">
        <f t="shared" ca="1" si="5"/>
        <v>42330</v>
      </c>
      <c r="C27" s="11">
        <f t="shared" ca="1" si="6"/>
        <v>42330</v>
      </c>
      <c r="D27" s="6"/>
      <c r="E27" s="21"/>
      <c r="F27" s="21"/>
      <c r="G27" s="21"/>
      <c r="H27" s="21"/>
      <c r="I27" s="21" t="str">
        <f t="shared" ca="1" si="7"/>
        <v/>
      </c>
      <c r="J27" s="21" t="str">
        <f t="shared" si="0"/>
        <v/>
      </c>
      <c r="K27" s="20">
        <f ca="1">IF(AV27=0,AY27,IF(Feiertage!$G$2="ja","00:00",AY27))</f>
        <v>0</v>
      </c>
      <c r="L27" s="62" t="str">
        <f t="shared" ca="1" si="1"/>
        <v/>
      </c>
      <c r="AV27">
        <f ca="1">IF(IFERROR(MATCH($B27,Feiertage!$B$2:$B$49,0)&gt;0,0),1,0)</f>
        <v>0</v>
      </c>
      <c r="AW27" s="5">
        <f t="shared" ca="1" si="2"/>
        <v>2.0833333333333332E-2</v>
      </c>
      <c r="AX27" s="1">
        <f t="shared" si="3"/>
        <v>0</v>
      </c>
      <c r="AY27" s="1">
        <f t="shared" ca="1" si="4"/>
        <v>0</v>
      </c>
    </row>
    <row r="28" spans="2:51" ht="18.75" x14ac:dyDescent="0.3">
      <c r="B28" s="9">
        <f t="shared" ca="1" si="5"/>
        <v>42331</v>
      </c>
      <c r="C28" s="11">
        <f t="shared" ca="1" si="6"/>
        <v>42331</v>
      </c>
      <c r="D28" s="6"/>
      <c r="E28" s="21"/>
      <c r="F28" s="21"/>
      <c r="G28" s="21"/>
      <c r="H28" s="21"/>
      <c r="I28" s="21" t="str">
        <f t="shared" ca="1" si="7"/>
        <v/>
      </c>
      <c r="J28" s="21" t="str">
        <f t="shared" si="0"/>
        <v/>
      </c>
      <c r="K28" s="20">
        <f ca="1">IF(AV28=0,AY28,IF(Feiertage!$G$2="ja","00:00",AY28))</f>
        <v>0</v>
      </c>
      <c r="L28" s="62" t="str">
        <f t="shared" ca="1" si="1"/>
        <v/>
      </c>
      <c r="AV28">
        <f ca="1">IF(IFERROR(MATCH($B28,Feiertage!$B$2:$B$49,0)&gt;0,0),1,0)</f>
        <v>0</v>
      </c>
      <c r="AW28" s="5">
        <f t="shared" ca="1" si="2"/>
        <v>2.0833333333333332E-2</v>
      </c>
      <c r="AX28" s="1">
        <f t="shared" si="3"/>
        <v>0</v>
      </c>
      <c r="AY28" s="1">
        <f t="shared" ca="1" si="4"/>
        <v>0</v>
      </c>
    </row>
    <row r="29" spans="2:51" ht="18.75" x14ac:dyDescent="0.3">
      <c r="B29" s="9">
        <f t="shared" ca="1" si="5"/>
        <v>42332</v>
      </c>
      <c r="C29" s="11">
        <f t="shared" ca="1" si="6"/>
        <v>42332</v>
      </c>
      <c r="D29" s="6"/>
      <c r="E29" s="21"/>
      <c r="F29" s="21"/>
      <c r="G29" s="21"/>
      <c r="H29" s="21"/>
      <c r="I29" s="21" t="str">
        <f t="shared" ca="1" si="7"/>
        <v/>
      </c>
      <c r="J29" s="21" t="str">
        <f t="shared" si="0"/>
        <v/>
      </c>
      <c r="K29" s="20">
        <f ca="1">IF(AV29=0,AY29,IF(Feiertage!$G$2="ja","00:00",AY29))</f>
        <v>0.33333333333333331</v>
      </c>
      <c r="L29" s="62" t="str">
        <f t="shared" ca="1" si="1"/>
        <v/>
      </c>
      <c r="AV29">
        <f ca="1">IF(IFERROR(MATCH($B29,Feiertage!$B$2:$B$49,0)&gt;0,0),1,0)</f>
        <v>0</v>
      </c>
      <c r="AW29" s="5">
        <f t="shared" ca="1" si="2"/>
        <v>2.0833333333333332E-2</v>
      </c>
      <c r="AX29" s="1">
        <f t="shared" si="3"/>
        <v>0</v>
      </c>
      <c r="AY29" s="1">
        <f t="shared" ca="1" si="4"/>
        <v>0.33333333333333331</v>
      </c>
    </row>
    <row r="30" spans="2:51" ht="18.75" x14ac:dyDescent="0.3">
      <c r="B30" s="9">
        <f t="shared" ca="1" si="5"/>
        <v>42333</v>
      </c>
      <c r="C30" s="11">
        <f t="shared" ca="1" si="6"/>
        <v>42333</v>
      </c>
      <c r="D30" s="6"/>
      <c r="E30" s="21"/>
      <c r="F30" s="21"/>
      <c r="G30" s="21"/>
      <c r="H30" s="21"/>
      <c r="I30" s="21" t="str">
        <f t="shared" ca="1" si="7"/>
        <v/>
      </c>
      <c r="J30" s="21" t="str">
        <f t="shared" si="0"/>
        <v/>
      </c>
      <c r="K30" s="20">
        <f ca="1">IF(AV30=0,AY30,IF(Feiertage!$G$2="ja","00:00",AY30))</f>
        <v>0.33333333333333331</v>
      </c>
      <c r="L30" s="62" t="str">
        <f t="shared" ca="1" si="1"/>
        <v/>
      </c>
      <c r="AV30">
        <f ca="1">IF(IFERROR(MATCH($B30,Feiertage!$B$2:$B$49,0)&gt;0,0),1,0)</f>
        <v>0</v>
      </c>
      <c r="AW30" s="5">
        <f t="shared" ca="1" si="2"/>
        <v>2.0833333333333332E-2</v>
      </c>
      <c r="AX30" s="1">
        <f t="shared" si="3"/>
        <v>0</v>
      </c>
      <c r="AY30" s="1">
        <f t="shared" ca="1" si="4"/>
        <v>0.33333333333333331</v>
      </c>
    </row>
    <row r="31" spans="2:51" ht="18.75" x14ac:dyDescent="0.3">
      <c r="B31" s="9">
        <f t="shared" ca="1" si="5"/>
        <v>42334</v>
      </c>
      <c r="C31" s="11">
        <f t="shared" ca="1" si="6"/>
        <v>42334</v>
      </c>
      <c r="D31" s="6"/>
      <c r="E31" s="21"/>
      <c r="F31" s="21"/>
      <c r="G31" s="21"/>
      <c r="H31" s="21"/>
      <c r="I31" s="21" t="str">
        <f t="shared" ca="1" si="7"/>
        <v/>
      </c>
      <c r="J31" s="21" t="str">
        <f t="shared" si="0"/>
        <v/>
      </c>
      <c r="K31" s="20">
        <f ca="1">IF(AV31=0,AY31,IF(Feiertage!$G$2="ja","00:00",AY31))</f>
        <v>0.33333333333333331</v>
      </c>
      <c r="L31" s="62" t="str">
        <f t="shared" ca="1" si="1"/>
        <v/>
      </c>
      <c r="AV31">
        <f ca="1">IF(IFERROR(MATCH($B31,Feiertage!$B$2:$B$49,0)&gt;0,0),1,0)</f>
        <v>0</v>
      </c>
      <c r="AW31" s="5">
        <f t="shared" ca="1" si="2"/>
        <v>2.0833333333333332E-2</v>
      </c>
      <c r="AX31" s="1">
        <f t="shared" si="3"/>
        <v>0</v>
      </c>
      <c r="AY31" s="1">
        <f t="shared" ca="1" si="4"/>
        <v>0.33333333333333331</v>
      </c>
    </row>
    <row r="32" spans="2:51" ht="18.75" x14ac:dyDescent="0.3">
      <c r="B32" s="9">
        <f t="shared" ca="1" si="5"/>
        <v>42335</v>
      </c>
      <c r="C32" s="11">
        <f t="shared" ca="1" si="6"/>
        <v>42335</v>
      </c>
      <c r="D32" s="6"/>
      <c r="E32" s="21"/>
      <c r="F32" s="21"/>
      <c r="G32" s="21"/>
      <c r="H32" s="21"/>
      <c r="I32" s="21" t="str">
        <f t="shared" ca="1" si="7"/>
        <v/>
      </c>
      <c r="J32" s="21" t="str">
        <f t="shared" si="0"/>
        <v/>
      </c>
      <c r="K32" s="20">
        <f ca="1">IF(AV32=0,AY32,IF(Feiertage!$G$2="ja","00:00",AY32))</f>
        <v>0.33333333333333331</v>
      </c>
      <c r="L32" s="62" t="str">
        <f t="shared" ca="1" si="1"/>
        <v/>
      </c>
      <c r="AV32">
        <f ca="1">IF(IFERROR(MATCH($B32,Feiertage!$B$2:$B$49,0)&gt;0,0),1,0)</f>
        <v>0</v>
      </c>
      <c r="AW32" s="5">
        <f t="shared" ca="1" si="2"/>
        <v>2.0833333333333332E-2</v>
      </c>
      <c r="AX32" s="1">
        <f t="shared" si="3"/>
        <v>0</v>
      </c>
      <c r="AY32" s="1">
        <f t="shared" ca="1" si="4"/>
        <v>0.33333333333333331</v>
      </c>
    </row>
    <row r="33" spans="2:51" ht="18.75" x14ac:dyDescent="0.3">
      <c r="B33" s="9">
        <f ca="1">IF(B32&lt;&gt;"",IF(MONTH($B$1)&lt;MONTH(B32+1),"",B32+1),"")</f>
        <v>42336</v>
      </c>
      <c r="C33" s="11">
        <f t="shared" ca="1" si="6"/>
        <v>42336</v>
      </c>
      <c r="D33" s="6"/>
      <c r="E33" s="21"/>
      <c r="F33" s="21"/>
      <c r="G33" s="21"/>
      <c r="H33" s="21"/>
      <c r="I33" s="21" t="str">
        <f t="shared" ca="1" si="7"/>
        <v/>
      </c>
      <c r="J33" s="21" t="str">
        <f t="shared" si="0"/>
        <v/>
      </c>
      <c r="K33" s="20">
        <f ca="1">IF(AV33=0,AY33,IF(Feiertage!$G$2="ja","00:00",AY33))</f>
        <v>0.33333333333333331</v>
      </c>
      <c r="L33" s="62" t="str">
        <f t="shared" ca="1" si="1"/>
        <v/>
      </c>
      <c r="AV33">
        <f ca="1">IF(IFERROR(MATCH($B33,Feiertage!$B$2:$B$49,0)&gt;0,0),1,0)</f>
        <v>0</v>
      </c>
      <c r="AW33" s="5">
        <f ca="1">IFERROR(IF(WEEKDAY(C33)=WEEKDAY($N$5),$P$5,
IF(WEEKDAY(C33)=WEEKDAY($N$6),$P$6,
IF(WEEKDAY(C33)=WEEKDAY($N$7),$P$7,
IF(WEEKDAY(C33)=WEEKDAY($N$8),$P$8,
IF(WEEKDAY(C33)=WEEKDAY($N$9),$P$9,
IF(WEEKDAY(C33)=WEEKDAY($N$10),$P$10,
IF(WEEKDAY(C33)=WEEKDAY($N$11),$P$11,""))))))),"")</f>
        <v>2.0833333333333332E-2</v>
      </c>
      <c r="AX33" s="1">
        <f t="shared" si="3"/>
        <v>0</v>
      </c>
      <c r="AY33" s="1">
        <f ca="1">IFERROR(IF(WEEKDAY(C33)=WEEKDAY($N$5),$O$5,
IF(WEEKDAY(C33)=WEEKDAY($N$6),$O$6,
IF(WEEKDAY(C33)=WEEKDAY($N$7),$O$7,
IF(WEEKDAY(C33)=WEEKDAY($N$8),$O$8,
IF(WEEKDAY(C33)=WEEKDAY($N$9),$O$9,
IF(WEEKDAY(C33)=WEEKDAY($N$10),$O$10,
IF(WEEKDAY(C33)=WEEKDAY($N$11),$O$11,""))))))),"")</f>
        <v>0.33333333333333331</v>
      </c>
    </row>
    <row r="34" spans="2:51" ht="18.75" x14ac:dyDescent="0.3">
      <c r="B34" s="9">
        <f t="shared" ref="B34:B35" ca="1" si="8">IF(B33&lt;&gt;"",IF(MONTH($B$1)&lt;MONTH(B33+1),"",B33+1),"")</f>
        <v>42337</v>
      </c>
      <c r="C34" s="11">
        <f t="shared" ca="1" si="6"/>
        <v>42337</v>
      </c>
      <c r="D34" s="6"/>
      <c r="E34" s="21"/>
      <c r="F34" s="21"/>
      <c r="G34" s="21"/>
      <c r="H34" s="21"/>
      <c r="I34" s="21" t="str">
        <f t="shared" ca="1" si="7"/>
        <v/>
      </c>
      <c r="J34" s="21" t="str">
        <f t="shared" si="0"/>
        <v/>
      </c>
      <c r="K34" s="20">
        <f ca="1">IF(AV34=0,AY34,IF(Feiertage!$G$2="ja","00:00",AY34))</f>
        <v>0</v>
      </c>
      <c r="L34" s="62" t="str">
        <f t="shared" ca="1" si="1"/>
        <v/>
      </c>
      <c r="AV34">
        <f ca="1">IF(IFERROR(MATCH($B34,Feiertage!$B$2:$B$49,0)&gt;0,0),1,0)</f>
        <v>0</v>
      </c>
      <c r="AW34" s="5">
        <f t="shared" ref="AW34:AW35" ca="1" si="9">IFERROR(IF(WEEKDAY(C34)=WEEKDAY($N$5),$P$5,
IF(WEEKDAY(C34)=WEEKDAY($N$6),$P$6,
IF(WEEKDAY(C34)=WEEKDAY($N$7),$P$7,
IF(WEEKDAY(C34)=WEEKDAY($N$8),$P$8,
IF(WEEKDAY(C34)=WEEKDAY($N$9),$P$9,
IF(WEEKDAY(C34)=WEEKDAY($N$10),$P$10,
IF(WEEKDAY(C34)=WEEKDAY($N$11),$P$11,""))))))),"")</f>
        <v>2.0833333333333332E-2</v>
      </c>
      <c r="AX34" s="1">
        <f t="shared" si="3"/>
        <v>0</v>
      </c>
      <c r="AY34" s="1">
        <f t="shared" ref="AY34:AY35" ca="1" si="10">IFERROR(IF(WEEKDAY(C34)=WEEKDAY($N$5),$O$5,
IF(WEEKDAY(C34)=WEEKDAY($N$6),$O$6,
IF(WEEKDAY(C34)=WEEKDAY($N$7),$O$7,
IF(WEEKDAY(C34)=WEEKDAY($N$8),$O$8,
IF(WEEKDAY(C34)=WEEKDAY($N$9),$O$9,
IF(WEEKDAY(C34)=WEEKDAY($N$10),$O$10,
IF(WEEKDAY(C34)=WEEKDAY($N$11),$O$11,""))))))),"")</f>
        <v>0</v>
      </c>
    </row>
    <row r="35" spans="2:51" ht="19.5" thickBot="1" x14ac:dyDescent="0.35">
      <c r="B35" s="12" t="str">
        <f t="shared" ca="1" si="8"/>
        <v/>
      </c>
      <c r="C35" s="13" t="str">
        <f t="shared" ca="1" si="6"/>
        <v/>
      </c>
      <c r="D35" s="14"/>
      <c r="E35" s="22"/>
      <c r="F35" s="22"/>
      <c r="G35" s="22"/>
      <c r="H35" s="22"/>
      <c r="I35" s="23" t="str">
        <f t="shared" ca="1" si="7"/>
        <v/>
      </c>
      <c r="J35" s="23" t="str">
        <f t="shared" si="0"/>
        <v/>
      </c>
      <c r="K35" s="20" t="str">
        <f ca="1">IF(AV35=0,AY35,IF(Feiertage!$G$2="ja","00:00",AY35))</f>
        <v/>
      </c>
      <c r="L35" s="63" t="str">
        <f t="shared" ca="1" si="1"/>
        <v/>
      </c>
      <c r="AV35">
        <f ca="1">IF(IFERROR(MATCH($B35,Feiertage!$B$2:$B$49,0)&gt;0,0),1,0)</f>
        <v>0</v>
      </c>
      <c r="AW35" s="5" t="str">
        <f t="shared" ca="1" si="9"/>
        <v/>
      </c>
      <c r="AX35" s="1">
        <f t="shared" si="3"/>
        <v>0</v>
      </c>
      <c r="AY35" s="1" t="str">
        <f t="shared" ca="1" si="10"/>
        <v/>
      </c>
    </row>
    <row r="36" spans="2:51" ht="8.25" customHeight="1" thickTop="1" x14ac:dyDescent="0.25">
      <c r="B36" s="29"/>
      <c r="C36" s="15"/>
      <c r="D36" s="15"/>
      <c r="E36" s="64"/>
      <c r="F36" s="64"/>
      <c r="G36" s="64"/>
      <c r="H36" s="64"/>
      <c r="I36" s="64"/>
      <c r="J36" s="64"/>
      <c r="K36" s="64"/>
      <c r="L36" s="64"/>
    </row>
    <row r="37" spans="2:51" x14ac:dyDescent="0.25">
      <c r="E37" s="38"/>
      <c r="F37" s="38"/>
      <c r="G37" s="38"/>
      <c r="H37" s="38"/>
      <c r="I37" s="38"/>
      <c r="J37" s="38"/>
      <c r="K37" s="65"/>
      <c r="L37" s="65"/>
    </row>
    <row r="38" spans="2:51" x14ac:dyDescent="0.25">
      <c r="E38" s="38"/>
      <c r="F38" s="38"/>
      <c r="G38" s="38"/>
      <c r="H38" s="38"/>
      <c r="I38" s="38"/>
      <c r="J38" s="38"/>
      <c r="K38" s="38"/>
      <c r="L38" s="38"/>
    </row>
    <row r="39" spans="2:51" x14ac:dyDescent="0.25">
      <c r="E39" s="38"/>
      <c r="F39" s="38"/>
      <c r="G39" s="38"/>
      <c r="H39" s="38"/>
      <c r="I39" s="38"/>
      <c r="J39" s="38"/>
      <c r="K39" s="38"/>
      <c r="L39" s="38"/>
      <c r="M39" s="83"/>
      <c r="N39" s="84"/>
      <c r="O39" s="85"/>
    </row>
    <row r="40" spans="2:51" x14ac:dyDescent="0.25">
      <c r="E40" s="38"/>
      <c r="F40" s="38"/>
      <c r="G40" s="38"/>
      <c r="H40" s="38"/>
      <c r="I40" s="38"/>
      <c r="J40" s="38"/>
      <c r="K40" s="38"/>
      <c r="L40" s="38"/>
    </row>
    <row r="41" spans="2:51" ht="15.75" x14ac:dyDescent="0.25">
      <c r="E41" s="38"/>
      <c r="F41" s="38"/>
      <c r="G41" s="38"/>
      <c r="H41" s="38"/>
      <c r="I41" s="38"/>
      <c r="J41" s="38"/>
      <c r="K41" s="38"/>
      <c r="L41" s="38"/>
      <c r="M41" s="86"/>
    </row>
    <row r="42" spans="2:51" x14ac:dyDescent="0.25">
      <c r="E42" s="38"/>
      <c r="F42" s="38"/>
      <c r="G42" s="38"/>
      <c r="H42" s="38"/>
      <c r="I42" s="38"/>
      <c r="J42" s="38"/>
      <c r="K42" s="38"/>
      <c r="L42" s="38"/>
    </row>
    <row r="43" spans="2:51" x14ac:dyDescent="0.25">
      <c r="E43" s="38"/>
      <c r="F43" s="38"/>
      <c r="G43" s="38"/>
      <c r="H43" s="38"/>
      <c r="I43" s="38"/>
      <c r="J43" s="38"/>
      <c r="K43" s="38"/>
      <c r="L43" s="38"/>
    </row>
    <row r="44" spans="2:51" x14ac:dyDescent="0.25">
      <c r="E44" s="38"/>
      <c r="F44" s="38"/>
      <c r="G44" s="38"/>
      <c r="H44" s="38"/>
      <c r="I44" s="38"/>
      <c r="J44" s="38"/>
      <c r="K44" s="38"/>
      <c r="L44" s="38"/>
    </row>
    <row r="45" spans="2:51" x14ac:dyDescent="0.25">
      <c r="E45" s="38"/>
      <c r="F45" s="38"/>
      <c r="G45" s="38"/>
      <c r="H45" s="38"/>
      <c r="I45" s="38"/>
      <c r="J45" s="38"/>
      <c r="K45" s="38"/>
      <c r="L45" s="38"/>
    </row>
    <row r="46" spans="2:51" x14ac:dyDescent="0.25">
      <c r="E46" s="38"/>
      <c r="F46" s="38"/>
      <c r="G46" s="38"/>
      <c r="H46" s="38"/>
      <c r="I46" s="38"/>
      <c r="J46" s="38"/>
      <c r="K46" s="38"/>
      <c r="L46" s="38"/>
    </row>
    <row r="47" spans="2:51" x14ac:dyDescent="0.25">
      <c r="E47" s="38"/>
      <c r="F47" s="38"/>
      <c r="G47" s="38"/>
      <c r="H47" s="38"/>
      <c r="I47" s="38"/>
      <c r="J47" s="38"/>
      <c r="K47" s="38"/>
      <c r="L47" s="38"/>
    </row>
    <row r="48" spans="2:51" x14ac:dyDescent="0.25">
      <c r="E48" s="38"/>
      <c r="F48" s="38"/>
      <c r="G48" s="38"/>
      <c r="H48" s="38"/>
      <c r="I48" s="38"/>
      <c r="J48" s="38"/>
      <c r="K48" s="38"/>
      <c r="L48" s="38"/>
    </row>
    <row r="49" spans="5:12" x14ac:dyDescent="0.25">
      <c r="E49" s="38"/>
      <c r="F49" s="38"/>
      <c r="G49" s="38"/>
      <c r="H49" s="38"/>
      <c r="I49" s="38"/>
      <c r="J49" s="38"/>
      <c r="K49" s="38"/>
      <c r="L49" s="38"/>
    </row>
    <row r="50" spans="5:12" x14ac:dyDescent="0.25">
      <c r="E50" s="38"/>
      <c r="F50" s="38"/>
      <c r="G50" s="38"/>
      <c r="H50" s="38"/>
      <c r="I50" s="38"/>
      <c r="J50" s="38"/>
      <c r="K50" s="38"/>
      <c r="L50" s="38"/>
    </row>
    <row r="51" spans="5:12" x14ac:dyDescent="0.25">
      <c r="E51" s="38"/>
      <c r="F51" s="38"/>
      <c r="G51" s="38"/>
      <c r="H51" s="38"/>
      <c r="I51" s="38"/>
      <c r="J51" s="38"/>
      <c r="K51" s="38"/>
      <c r="L51" s="38"/>
    </row>
    <row r="52" spans="5:12" x14ac:dyDescent="0.25">
      <c r="E52" s="38"/>
      <c r="F52" s="38"/>
      <c r="G52" s="38"/>
      <c r="H52" s="38"/>
      <c r="I52" s="38"/>
      <c r="J52" s="38"/>
      <c r="K52" s="38"/>
      <c r="L52" s="38"/>
    </row>
    <row r="53" spans="5:12" x14ac:dyDescent="0.25">
      <c r="E53" s="38"/>
      <c r="F53" s="38"/>
      <c r="G53" s="38"/>
      <c r="H53" s="38"/>
      <c r="I53" s="38"/>
      <c r="J53" s="38"/>
      <c r="K53" s="38"/>
      <c r="L53" s="38"/>
    </row>
    <row r="54" spans="5:12" x14ac:dyDescent="0.25">
      <c r="E54" s="38"/>
      <c r="F54" s="38"/>
      <c r="G54" s="38"/>
      <c r="H54" s="38"/>
      <c r="I54" s="38"/>
      <c r="J54" s="38"/>
      <c r="K54" s="38"/>
      <c r="L54" s="38"/>
    </row>
    <row r="55" spans="5:12" x14ac:dyDescent="0.25">
      <c r="E55" s="38"/>
      <c r="F55" s="38"/>
      <c r="G55" s="38"/>
      <c r="H55" s="38"/>
      <c r="I55" s="38"/>
      <c r="J55" s="38"/>
      <c r="K55" s="38"/>
      <c r="L55" s="38"/>
    </row>
    <row r="56" spans="5:12" x14ac:dyDescent="0.25">
      <c r="E56" s="38"/>
      <c r="F56" s="38"/>
      <c r="G56" s="38"/>
      <c r="H56" s="38"/>
      <c r="I56" s="38"/>
      <c r="J56" s="38"/>
      <c r="K56" s="38"/>
      <c r="L56" s="38"/>
    </row>
    <row r="57" spans="5:12" x14ac:dyDescent="0.25">
      <c r="E57" s="38"/>
      <c r="F57" s="38"/>
      <c r="G57" s="38"/>
      <c r="H57" s="38"/>
      <c r="I57" s="38"/>
      <c r="J57" s="38"/>
      <c r="K57" s="38"/>
      <c r="L57" s="38"/>
    </row>
    <row r="58" spans="5:12" x14ac:dyDescent="0.25">
      <c r="E58" s="38"/>
      <c r="F58" s="38"/>
      <c r="G58" s="38"/>
      <c r="H58" s="38"/>
      <c r="I58" s="38"/>
      <c r="J58" s="38"/>
      <c r="K58" s="38"/>
      <c r="L58" s="38"/>
    </row>
    <row r="59" spans="5:12" x14ac:dyDescent="0.25">
      <c r="E59" s="38"/>
      <c r="F59" s="38"/>
      <c r="G59" s="38"/>
      <c r="H59" s="38"/>
      <c r="I59" s="38"/>
      <c r="J59" s="38"/>
      <c r="K59" s="38"/>
      <c r="L59" s="38"/>
    </row>
    <row r="60" spans="5:12" x14ac:dyDescent="0.25">
      <c r="E60" s="38"/>
      <c r="F60" s="38"/>
      <c r="G60" s="38"/>
      <c r="H60" s="38"/>
      <c r="I60" s="38"/>
      <c r="J60" s="38"/>
      <c r="K60" s="38"/>
      <c r="L60" s="38"/>
    </row>
    <row r="61" spans="5:12" x14ac:dyDescent="0.25">
      <c r="E61" s="38"/>
      <c r="F61" s="38"/>
      <c r="G61" s="38"/>
      <c r="H61" s="38"/>
      <c r="I61" s="38"/>
      <c r="J61" s="38"/>
      <c r="K61" s="38"/>
      <c r="L61" s="38"/>
    </row>
    <row r="62" spans="5:12" x14ac:dyDescent="0.25">
      <c r="E62" s="38"/>
      <c r="F62" s="38"/>
      <c r="G62" s="38"/>
      <c r="H62" s="38"/>
      <c r="I62" s="38"/>
      <c r="J62" s="38"/>
      <c r="K62" s="38"/>
      <c r="L62" s="38"/>
    </row>
    <row r="63" spans="5:12" x14ac:dyDescent="0.25">
      <c r="E63" s="38"/>
      <c r="F63" s="38"/>
      <c r="G63" s="38"/>
      <c r="H63" s="38"/>
      <c r="I63" s="38"/>
      <c r="J63" s="38"/>
      <c r="K63" s="38"/>
      <c r="L63" s="38"/>
    </row>
    <row r="64" spans="5:12" x14ac:dyDescent="0.25">
      <c r="E64" s="38"/>
      <c r="F64" s="38"/>
      <c r="G64" s="38"/>
      <c r="H64" s="38"/>
      <c r="I64" s="38"/>
      <c r="J64" s="38"/>
      <c r="K64" s="38"/>
      <c r="L64" s="38"/>
    </row>
    <row r="65" spans="5:12" x14ac:dyDescent="0.25">
      <c r="E65" s="38"/>
      <c r="F65" s="38"/>
      <c r="G65" s="38"/>
      <c r="H65" s="38"/>
      <c r="I65" s="38"/>
      <c r="J65" s="38"/>
      <c r="K65" s="38"/>
      <c r="L65" s="38"/>
    </row>
    <row r="66" spans="5:12" x14ac:dyDescent="0.25">
      <c r="E66" s="38"/>
      <c r="F66" s="38"/>
      <c r="G66" s="38"/>
      <c r="H66" s="38"/>
      <c r="I66" s="38"/>
      <c r="J66" s="38"/>
      <c r="K66" s="38"/>
      <c r="L66" s="38"/>
    </row>
    <row r="67" spans="5:12" x14ac:dyDescent="0.25">
      <c r="E67" s="38"/>
      <c r="F67" s="38"/>
      <c r="G67" s="38"/>
      <c r="H67" s="38"/>
      <c r="I67" s="38"/>
      <c r="J67" s="38"/>
      <c r="K67" s="38"/>
      <c r="L67" s="38"/>
    </row>
    <row r="68" spans="5:12" x14ac:dyDescent="0.25">
      <c r="E68" s="38"/>
      <c r="F68" s="38"/>
      <c r="G68" s="38"/>
      <c r="H68" s="38"/>
      <c r="I68" s="38"/>
      <c r="J68" s="38"/>
      <c r="K68" s="38"/>
      <c r="L68" s="38"/>
    </row>
    <row r="69" spans="5:12" x14ac:dyDescent="0.25">
      <c r="E69" s="38"/>
      <c r="F69" s="38"/>
      <c r="G69" s="38"/>
      <c r="H69" s="38"/>
      <c r="I69" s="38"/>
      <c r="J69" s="38"/>
      <c r="K69" s="38"/>
      <c r="L69" s="38"/>
    </row>
    <row r="70" spans="5:12" x14ac:dyDescent="0.25">
      <c r="E70" s="38"/>
      <c r="F70" s="38"/>
      <c r="G70" s="38"/>
      <c r="H70" s="38"/>
      <c r="I70" s="38"/>
      <c r="J70" s="38"/>
      <c r="K70" s="38"/>
      <c r="L70" s="38"/>
    </row>
    <row r="71" spans="5:12" x14ac:dyDescent="0.25">
      <c r="E71" s="38"/>
      <c r="F71" s="38"/>
      <c r="G71" s="38"/>
      <c r="H71" s="38"/>
      <c r="I71" s="38"/>
      <c r="J71" s="38"/>
      <c r="K71" s="38"/>
      <c r="L71" s="38"/>
    </row>
    <row r="72" spans="5:12" x14ac:dyDescent="0.25">
      <c r="E72" s="38"/>
      <c r="F72" s="38"/>
      <c r="G72" s="38"/>
      <c r="H72" s="38"/>
      <c r="I72" s="38"/>
      <c r="J72" s="38"/>
      <c r="K72" s="38"/>
      <c r="L72" s="38"/>
    </row>
    <row r="73" spans="5:12" x14ac:dyDescent="0.25">
      <c r="E73" s="38"/>
      <c r="F73" s="38"/>
      <c r="G73" s="38"/>
      <c r="H73" s="38"/>
      <c r="I73" s="38"/>
      <c r="J73" s="38"/>
      <c r="K73" s="38"/>
      <c r="L73" s="38"/>
    </row>
    <row r="74" spans="5:12" x14ac:dyDescent="0.25">
      <c r="E74" s="38"/>
      <c r="F74" s="38"/>
      <c r="G74" s="38"/>
      <c r="H74" s="38"/>
      <c r="I74" s="38"/>
      <c r="J74" s="38"/>
      <c r="K74" s="38"/>
      <c r="L74" s="38"/>
    </row>
    <row r="75" spans="5:12" x14ac:dyDescent="0.25">
      <c r="E75" s="38"/>
      <c r="F75" s="38"/>
      <c r="G75" s="38"/>
      <c r="H75" s="38"/>
      <c r="I75" s="38"/>
      <c r="J75" s="38"/>
      <c r="K75" s="38"/>
      <c r="L75" s="38"/>
    </row>
    <row r="76" spans="5:12" x14ac:dyDescent="0.25">
      <c r="E76" s="38"/>
      <c r="F76" s="38"/>
      <c r="G76" s="38"/>
      <c r="H76" s="38"/>
      <c r="I76" s="38"/>
      <c r="J76" s="38"/>
      <c r="K76" s="38"/>
      <c r="L76" s="38"/>
    </row>
    <row r="77" spans="5:12" x14ac:dyDescent="0.25">
      <c r="E77" s="38"/>
      <c r="F77" s="38"/>
      <c r="G77" s="38"/>
      <c r="H77" s="38"/>
      <c r="I77" s="38"/>
      <c r="J77" s="38"/>
      <c r="K77" s="38"/>
      <c r="L77" s="38"/>
    </row>
    <row r="78" spans="5:12" x14ac:dyDescent="0.25">
      <c r="E78" s="38"/>
      <c r="F78" s="38"/>
      <c r="G78" s="38"/>
      <c r="H78" s="38"/>
      <c r="I78" s="38"/>
      <c r="J78" s="38"/>
      <c r="K78" s="38"/>
      <c r="L78" s="38"/>
    </row>
    <row r="79" spans="5:12" x14ac:dyDescent="0.25">
      <c r="E79" s="38"/>
      <c r="F79" s="38"/>
      <c r="G79" s="38"/>
      <c r="H79" s="38"/>
      <c r="I79" s="38"/>
      <c r="J79" s="38"/>
      <c r="K79" s="38"/>
      <c r="L79" s="38"/>
    </row>
    <row r="80" spans="5:12" x14ac:dyDescent="0.25">
      <c r="E80" s="38"/>
      <c r="F80" s="38"/>
      <c r="G80" s="38"/>
      <c r="H80" s="38"/>
      <c r="I80" s="38"/>
      <c r="J80" s="38"/>
      <c r="K80" s="38"/>
      <c r="L80" s="38"/>
    </row>
    <row r="81" spans="5:12" x14ac:dyDescent="0.25">
      <c r="E81" s="38"/>
      <c r="F81" s="38"/>
      <c r="G81" s="38"/>
      <c r="H81" s="38"/>
      <c r="I81" s="38"/>
      <c r="J81" s="38"/>
      <c r="K81" s="38"/>
      <c r="L81" s="38"/>
    </row>
    <row r="82" spans="5:12" x14ac:dyDescent="0.25">
      <c r="E82" s="38"/>
      <c r="F82" s="38"/>
      <c r="G82" s="38"/>
      <c r="H82" s="38"/>
      <c r="I82" s="38"/>
      <c r="J82" s="38"/>
      <c r="K82" s="38"/>
      <c r="L82" s="38"/>
    </row>
    <row r="83" spans="5:12" x14ac:dyDescent="0.25">
      <c r="E83" s="38"/>
      <c r="F83" s="38"/>
      <c r="G83" s="38"/>
      <c r="H83" s="38"/>
      <c r="I83" s="38"/>
      <c r="J83" s="38"/>
      <c r="K83" s="38"/>
      <c r="L83" s="38"/>
    </row>
    <row r="84" spans="5:12" x14ac:dyDescent="0.25">
      <c r="E84" s="38"/>
      <c r="F84" s="38"/>
      <c r="G84" s="38"/>
      <c r="H84" s="38"/>
      <c r="I84" s="38"/>
      <c r="J84" s="38"/>
      <c r="K84" s="38"/>
      <c r="L84" s="38"/>
    </row>
    <row r="85" spans="5:12" x14ac:dyDescent="0.25">
      <c r="E85" s="38"/>
      <c r="F85" s="38"/>
      <c r="G85" s="38"/>
      <c r="H85" s="38"/>
      <c r="I85" s="38"/>
      <c r="J85" s="38"/>
      <c r="K85" s="38"/>
      <c r="L85" s="38"/>
    </row>
    <row r="86" spans="5:12" x14ac:dyDescent="0.25">
      <c r="E86" s="38"/>
      <c r="F86" s="38"/>
      <c r="G86" s="38"/>
      <c r="H86" s="38"/>
      <c r="I86" s="38"/>
      <c r="J86" s="38"/>
      <c r="K86" s="38"/>
      <c r="L86" s="38"/>
    </row>
    <row r="87" spans="5:12" x14ac:dyDescent="0.25">
      <c r="E87" s="38"/>
      <c r="F87" s="38"/>
      <c r="G87" s="38"/>
      <c r="H87" s="38"/>
      <c r="I87" s="38"/>
      <c r="J87" s="38"/>
      <c r="K87" s="38"/>
      <c r="L87" s="38"/>
    </row>
    <row r="88" spans="5:12" x14ac:dyDescent="0.25">
      <c r="E88" s="38"/>
      <c r="F88" s="38"/>
      <c r="G88" s="38"/>
      <c r="H88" s="38"/>
      <c r="I88" s="38"/>
      <c r="J88" s="38"/>
      <c r="K88" s="38"/>
      <c r="L88" s="38"/>
    </row>
    <row r="89" spans="5:12" x14ac:dyDescent="0.25">
      <c r="E89" s="38"/>
      <c r="F89" s="38"/>
      <c r="G89" s="38"/>
      <c r="H89" s="38"/>
      <c r="I89" s="38"/>
      <c r="J89" s="38"/>
      <c r="K89" s="38"/>
      <c r="L89" s="38"/>
    </row>
    <row r="90" spans="5:12" x14ac:dyDescent="0.25">
      <c r="E90" s="38"/>
      <c r="F90" s="38"/>
      <c r="G90" s="38"/>
      <c r="H90" s="38"/>
      <c r="I90" s="38"/>
      <c r="J90" s="38"/>
      <c r="K90" s="38"/>
      <c r="L90" s="38"/>
    </row>
    <row r="91" spans="5:12" x14ac:dyDescent="0.25">
      <c r="E91" s="38"/>
      <c r="F91" s="38"/>
      <c r="G91" s="38"/>
      <c r="H91" s="38"/>
      <c r="I91" s="38"/>
      <c r="J91" s="38"/>
      <c r="K91" s="38"/>
      <c r="L91" s="38"/>
    </row>
    <row r="92" spans="5:12" x14ac:dyDescent="0.25">
      <c r="E92" s="38"/>
      <c r="F92" s="38"/>
      <c r="G92" s="38"/>
      <c r="H92" s="38"/>
      <c r="I92" s="38"/>
      <c r="J92" s="38"/>
      <c r="K92" s="38"/>
      <c r="L92" s="38"/>
    </row>
    <row r="93" spans="5:12" x14ac:dyDescent="0.25">
      <c r="E93" s="38"/>
      <c r="F93" s="38"/>
      <c r="G93" s="38"/>
      <c r="H93" s="38"/>
      <c r="I93" s="38"/>
      <c r="J93" s="38"/>
      <c r="K93" s="38"/>
      <c r="L93" s="38"/>
    </row>
    <row r="94" spans="5:12" x14ac:dyDescent="0.25">
      <c r="E94" s="38"/>
      <c r="F94" s="38"/>
      <c r="G94" s="38"/>
      <c r="H94" s="38"/>
      <c r="I94" s="38"/>
      <c r="J94" s="38"/>
      <c r="K94" s="38"/>
      <c r="L94" s="38"/>
    </row>
    <row r="95" spans="5:12" x14ac:dyDescent="0.25">
      <c r="E95" s="38"/>
      <c r="F95" s="38"/>
      <c r="G95" s="38"/>
      <c r="H95" s="38"/>
      <c r="I95" s="38"/>
      <c r="J95" s="38"/>
      <c r="K95" s="38"/>
      <c r="L95" s="38"/>
    </row>
    <row r="96" spans="5:12" x14ac:dyDescent="0.25">
      <c r="E96" s="38"/>
      <c r="F96" s="38"/>
      <c r="G96" s="38"/>
      <c r="H96" s="38"/>
      <c r="I96" s="38"/>
      <c r="J96" s="38"/>
      <c r="K96" s="38"/>
      <c r="L96" s="38"/>
    </row>
    <row r="97" spans="5:12" x14ac:dyDescent="0.25">
      <c r="E97" s="38"/>
      <c r="F97" s="38"/>
      <c r="G97" s="38"/>
      <c r="H97" s="38"/>
      <c r="I97" s="38"/>
      <c r="J97" s="38"/>
      <c r="K97" s="38"/>
      <c r="L97" s="38"/>
    </row>
    <row r="98" spans="5:12" x14ac:dyDescent="0.25">
      <c r="E98" s="38"/>
      <c r="F98" s="38"/>
      <c r="G98" s="38"/>
      <c r="H98" s="38"/>
      <c r="I98" s="38"/>
      <c r="J98" s="38"/>
      <c r="K98" s="38"/>
      <c r="L98" s="38"/>
    </row>
    <row r="99" spans="5:12" x14ac:dyDescent="0.25">
      <c r="E99" s="38"/>
      <c r="F99" s="38"/>
      <c r="G99" s="38"/>
      <c r="H99" s="38"/>
      <c r="I99" s="38"/>
      <c r="J99" s="38"/>
      <c r="K99" s="38"/>
      <c r="L99" s="38"/>
    </row>
    <row r="100" spans="5:12" x14ac:dyDescent="0.25">
      <c r="E100" s="38"/>
      <c r="F100" s="38"/>
      <c r="G100" s="38"/>
      <c r="H100" s="38"/>
      <c r="I100" s="38"/>
      <c r="J100" s="38"/>
      <c r="K100" s="38"/>
      <c r="L100" s="38"/>
    </row>
    <row r="101" spans="5:12" x14ac:dyDescent="0.25">
      <c r="E101" s="38"/>
      <c r="F101" s="38"/>
      <c r="G101" s="38"/>
      <c r="H101" s="38"/>
      <c r="I101" s="38"/>
      <c r="J101" s="38"/>
      <c r="K101" s="38"/>
      <c r="L101" s="38"/>
    </row>
    <row r="102" spans="5:12" x14ac:dyDescent="0.25">
      <c r="E102" s="38"/>
      <c r="F102" s="38"/>
      <c r="G102" s="38"/>
      <c r="H102" s="38"/>
      <c r="I102" s="38"/>
      <c r="J102" s="38"/>
      <c r="K102" s="38"/>
      <c r="L102" s="38"/>
    </row>
    <row r="103" spans="5:12" x14ac:dyDescent="0.25">
      <c r="E103" s="38"/>
      <c r="F103" s="38"/>
      <c r="G103" s="38"/>
      <c r="H103" s="38"/>
      <c r="I103" s="38"/>
      <c r="J103" s="38"/>
      <c r="K103" s="38"/>
      <c r="L103" s="38"/>
    </row>
    <row r="104" spans="5:12" x14ac:dyDescent="0.25">
      <c r="E104" s="38"/>
      <c r="F104" s="38"/>
      <c r="G104" s="38"/>
      <c r="H104" s="38"/>
      <c r="I104" s="38"/>
      <c r="J104" s="38"/>
      <c r="K104" s="38"/>
      <c r="L104" s="38"/>
    </row>
    <row r="105" spans="5:12" x14ac:dyDescent="0.25">
      <c r="E105" s="38"/>
      <c r="F105" s="38"/>
      <c r="G105" s="38"/>
      <c r="H105" s="38"/>
      <c r="I105" s="38"/>
      <c r="J105" s="38"/>
      <c r="K105" s="38"/>
      <c r="L105" s="38"/>
    </row>
    <row r="106" spans="5:12" x14ac:dyDescent="0.25">
      <c r="E106" s="38"/>
      <c r="F106" s="38"/>
      <c r="G106" s="38"/>
      <c r="H106" s="38"/>
      <c r="I106" s="38"/>
      <c r="J106" s="38"/>
      <c r="K106" s="38"/>
      <c r="L106" s="38"/>
    </row>
    <row r="107" spans="5:12" x14ac:dyDescent="0.25">
      <c r="E107" s="38"/>
      <c r="F107" s="38"/>
      <c r="G107" s="38"/>
      <c r="H107" s="38"/>
      <c r="I107" s="38"/>
      <c r="J107" s="38"/>
      <c r="K107" s="38"/>
      <c r="L107" s="38"/>
    </row>
    <row r="108" spans="5:12" x14ac:dyDescent="0.25">
      <c r="E108" s="38"/>
      <c r="F108" s="38"/>
      <c r="G108" s="38"/>
      <c r="H108" s="38"/>
      <c r="I108" s="38"/>
      <c r="J108" s="38"/>
      <c r="K108" s="38"/>
      <c r="L108" s="38"/>
    </row>
    <row r="109" spans="5:12" x14ac:dyDescent="0.25">
      <c r="E109" s="38"/>
      <c r="F109" s="38"/>
      <c r="G109" s="38"/>
      <c r="H109" s="38"/>
      <c r="I109" s="38"/>
      <c r="J109" s="38"/>
      <c r="K109" s="38"/>
      <c r="L109" s="38"/>
    </row>
    <row r="110" spans="5:12" x14ac:dyDescent="0.25">
      <c r="E110" s="38"/>
      <c r="F110" s="38"/>
      <c r="G110" s="38"/>
      <c r="H110" s="38"/>
      <c r="I110" s="38"/>
      <c r="J110" s="38"/>
      <c r="K110" s="38"/>
      <c r="L110" s="38"/>
    </row>
    <row r="111" spans="5:12" x14ac:dyDescent="0.25">
      <c r="E111" s="38"/>
      <c r="F111" s="38"/>
      <c r="G111" s="38"/>
      <c r="H111" s="38"/>
      <c r="I111" s="38"/>
      <c r="J111" s="38"/>
      <c r="K111" s="38"/>
      <c r="L111" s="38"/>
    </row>
    <row r="112" spans="5:12" x14ac:dyDescent="0.25">
      <c r="E112" s="38"/>
      <c r="F112" s="38"/>
      <c r="G112" s="38"/>
      <c r="H112" s="38"/>
      <c r="I112" s="38"/>
      <c r="J112" s="38"/>
      <c r="K112" s="38"/>
      <c r="L112" s="38"/>
    </row>
    <row r="113" spans="5:12" x14ac:dyDescent="0.25">
      <c r="E113" s="38"/>
      <c r="F113" s="38"/>
      <c r="G113" s="38"/>
      <c r="H113" s="38"/>
      <c r="I113" s="38"/>
      <c r="J113" s="38"/>
      <c r="K113" s="38"/>
      <c r="L113" s="38"/>
    </row>
    <row r="114" spans="5:12" x14ac:dyDescent="0.25">
      <c r="E114" s="38"/>
      <c r="F114" s="38"/>
      <c r="G114" s="38"/>
      <c r="H114" s="38"/>
      <c r="I114" s="38"/>
      <c r="J114" s="38"/>
      <c r="K114" s="38"/>
      <c r="L114" s="38"/>
    </row>
    <row r="115" spans="5:12" x14ac:dyDescent="0.25">
      <c r="E115" s="38"/>
      <c r="F115" s="38"/>
      <c r="G115" s="38"/>
      <c r="H115" s="38"/>
      <c r="I115" s="38"/>
      <c r="J115" s="38"/>
      <c r="K115" s="38"/>
      <c r="L115" s="38"/>
    </row>
    <row r="116" spans="5:12" x14ac:dyDescent="0.25">
      <c r="E116" s="38"/>
      <c r="F116" s="38"/>
      <c r="G116" s="38"/>
      <c r="H116" s="38"/>
      <c r="I116" s="38"/>
      <c r="J116" s="38"/>
      <c r="K116" s="38"/>
      <c r="L116" s="38"/>
    </row>
    <row r="117" spans="5:12" x14ac:dyDescent="0.25">
      <c r="E117" s="38"/>
      <c r="F117" s="38"/>
      <c r="G117" s="38"/>
      <c r="H117" s="38"/>
      <c r="I117" s="38"/>
      <c r="J117" s="38"/>
      <c r="K117" s="38"/>
      <c r="L117" s="38"/>
    </row>
    <row r="118" spans="5:12" x14ac:dyDescent="0.25">
      <c r="E118" s="38"/>
      <c r="F118" s="38"/>
      <c r="G118" s="38"/>
      <c r="H118" s="38"/>
      <c r="I118" s="38"/>
      <c r="J118" s="38"/>
      <c r="K118" s="38"/>
      <c r="L118" s="38"/>
    </row>
    <row r="119" spans="5:12" x14ac:dyDescent="0.25">
      <c r="E119" s="38"/>
      <c r="F119" s="38"/>
      <c r="G119" s="38"/>
      <c r="H119" s="38"/>
      <c r="I119" s="38"/>
      <c r="J119" s="38"/>
      <c r="K119" s="38"/>
      <c r="L119" s="38"/>
    </row>
    <row r="120" spans="5:12" x14ac:dyDescent="0.25">
      <c r="E120" s="38"/>
      <c r="F120" s="38"/>
      <c r="G120" s="38"/>
      <c r="H120" s="38"/>
      <c r="I120" s="38"/>
      <c r="J120" s="38"/>
      <c r="K120" s="38"/>
      <c r="L120" s="38"/>
    </row>
    <row r="121" spans="5:12" x14ac:dyDescent="0.25">
      <c r="E121" s="38"/>
      <c r="F121" s="38"/>
      <c r="G121" s="38"/>
      <c r="H121" s="38"/>
      <c r="I121" s="38"/>
      <c r="J121" s="38"/>
      <c r="K121" s="38"/>
      <c r="L121" s="38"/>
    </row>
    <row r="122" spans="5:12" x14ac:dyDescent="0.25">
      <c r="E122" s="38"/>
      <c r="F122" s="38"/>
      <c r="G122" s="38"/>
      <c r="H122" s="38"/>
      <c r="I122" s="38"/>
      <c r="J122" s="38"/>
      <c r="K122" s="38"/>
      <c r="L122" s="38"/>
    </row>
    <row r="123" spans="5:12" x14ac:dyDescent="0.25">
      <c r="E123" s="38"/>
      <c r="F123" s="38"/>
      <c r="G123" s="38"/>
      <c r="H123" s="38"/>
      <c r="I123" s="38"/>
      <c r="J123" s="38"/>
      <c r="K123" s="38"/>
      <c r="L123" s="38"/>
    </row>
    <row r="124" spans="5:12" x14ac:dyDescent="0.25">
      <c r="E124" s="38"/>
      <c r="F124" s="38"/>
      <c r="G124" s="38"/>
      <c r="H124" s="38"/>
      <c r="I124" s="38"/>
      <c r="J124" s="38"/>
      <c r="K124" s="38"/>
      <c r="L124" s="38"/>
    </row>
    <row r="125" spans="5:12" x14ac:dyDescent="0.25">
      <c r="E125" s="38"/>
      <c r="F125" s="38"/>
      <c r="G125" s="38"/>
      <c r="H125" s="38"/>
      <c r="I125" s="38"/>
      <c r="J125" s="38"/>
      <c r="K125" s="38"/>
      <c r="L125" s="38"/>
    </row>
    <row r="126" spans="5:12" x14ac:dyDescent="0.25">
      <c r="E126" s="38"/>
      <c r="F126" s="38"/>
      <c r="G126" s="38"/>
      <c r="H126" s="38"/>
      <c r="I126" s="38"/>
      <c r="J126" s="38"/>
      <c r="K126" s="38"/>
      <c r="L126" s="38"/>
    </row>
    <row r="127" spans="5:12" x14ac:dyDescent="0.25">
      <c r="E127" s="38"/>
      <c r="F127" s="38"/>
      <c r="G127" s="38"/>
      <c r="H127" s="38"/>
      <c r="I127" s="38"/>
      <c r="J127" s="38"/>
      <c r="K127" s="38"/>
      <c r="L127" s="38"/>
    </row>
    <row r="128" spans="5:12" x14ac:dyDescent="0.25">
      <c r="E128" s="38"/>
      <c r="F128" s="38"/>
      <c r="G128" s="38"/>
      <c r="H128" s="38"/>
      <c r="I128" s="38"/>
      <c r="J128" s="38"/>
      <c r="K128" s="38"/>
      <c r="L128" s="38"/>
    </row>
    <row r="129" spans="5:12" x14ac:dyDescent="0.25">
      <c r="E129" s="38"/>
      <c r="F129" s="38"/>
      <c r="G129" s="38"/>
      <c r="H129" s="38"/>
      <c r="I129" s="38"/>
      <c r="J129" s="38"/>
      <c r="K129" s="38"/>
      <c r="L129" s="38"/>
    </row>
    <row r="130" spans="5:12" x14ac:dyDescent="0.25">
      <c r="E130" s="38"/>
      <c r="F130" s="38"/>
      <c r="G130" s="38"/>
      <c r="H130" s="38"/>
      <c r="I130" s="38"/>
      <c r="J130" s="38"/>
      <c r="K130" s="38"/>
      <c r="L130" s="38"/>
    </row>
    <row r="131" spans="5:12" x14ac:dyDescent="0.25">
      <c r="E131" s="38"/>
      <c r="F131" s="38"/>
      <c r="G131" s="38"/>
      <c r="H131" s="38"/>
      <c r="I131" s="38"/>
      <c r="J131" s="38"/>
      <c r="K131" s="38"/>
      <c r="L131" s="38"/>
    </row>
    <row r="132" spans="5:12" x14ac:dyDescent="0.25">
      <c r="E132" s="38"/>
      <c r="F132" s="38"/>
      <c r="G132" s="38"/>
      <c r="H132" s="38"/>
      <c r="I132" s="38"/>
      <c r="J132" s="38"/>
      <c r="K132" s="38"/>
      <c r="L132" s="38"/>
    </row>
    <row r="133" spans="5:12" x14ac:dyDescent="0.25">
      <c r="E133" s="38"/>
      <c r="F133" s="38"/>
      <c r="G133" s="38"/>
      <c r="H133" s="38"/>
      <c r="I133" s="38"/>
      <c r="J133" s="38"/>
      <c r="K133" s="38"/>
      <c r="L133" s="38"/>
    </row>
    <row r="134" spans="5:12" x14ac:dyDescent="0.25">
      <c r="E134" s="38"/>
      <c r="F134" s="38"/>
      <c r="G134" s="38"/>
      <c r="H134" s="38"/>
      <c r="I134" s="38"/>
      <c r="J134" s="38"/>
      <c r="K134" s="38"/>
      <c r="L134" s="38"/>
    </row>
    <row r="135" spans="5:12" x14ac:dyDescent="0.25">
      <c r="E135" s="38"/>
      <c r="F135" s="38"/>
      <c r="G135" s="38"/>
      <c r="H135" s="38"/>
      <c r="I135" s="38"/>
      <c r="J135" s="38"/>
      <c r="K135" s="38"/>
      <c r="L135" s="38"/>
    </row>
    <row r="136" spans="5:12" x14ac:dyDescent="0.25">
      <c r="E136" s="38"/>
      <c r="F136" s="38"/>
      <c r="G136" s="38"/>
      <c r="H136" s="38"/>
      <c r="I136" s="38"/>
      <c r="J136" s="38"/>
      <c r="K136" s="38"/>
      <c r="L136" s="38"/>
    </row>
    <row r="137" spans="5:12" x14ac:dyDescent="0.25">
      <c r="E137" s="38"/>
      <c r="F137" s="38"/>
      <c r="G137" s="38"/>
      <c r="H137" s="38"/>
      <c r="I137" s="38"/>
      <c r="J137" s="38"/>
      <c r="K137" s="38"/>
      <c r="L137" s="38"/>
    </row>
    <row r="138" spans="5:12" x14ac:dyDescent="0.25">
      <c r="E138" s="38"/>
      <c r="F138" s="38"/>
      <c r="G138" s="38"/>
      <c r="H138" s="38"/>
      <c r="I138" s="38"/>
      <c r="J138" s="38"/>
      <c r="K138" s="38"/>
      <c r="L138" s="38"/>
    </row>
    <row r="139" spans="5:12" x14ac:dyDescent="0.25">
      <c r="E139" s="38"/>
      <c r="F139" s="38"/>
      <c r="G139" s="38"/>
      <c r="H139" s="38"/>
      <c r="I139" s="38"/>
      <c r="J139" s="38"/>
      <c r="K139" s="38"/>
      <c r="L139" s="38"/>
    </row>
    <row r="140" spans="5:12" x14ac:dyDescent="0.25">
      <c r="E140" s="38"/>
      <c r="F140" s="38"/>
      <c r="G140" s="38"/>
      <c r="H140" s="38"/>
      <c r="I140" s="38"/>
      <c r="J140" s="38"/>
      <c r="K140" s="38"/>
      <c r="L140" s="38"/>
    </row>
    <row r="141" spans="5:12" x14ac:dyDescent="0.25">
      <c r="E141" s="38"/>
      <c r="F141" s="38"/>
      <c r="G141" s="38"/>
      <c r="H141" s="38"/>
      <c r="I141" s="38"/>
      <c r="J141" s="38"/>
      <c r="K141" s="38"/>
      <c r="L141" s="38"/>
    </row>
    <row r="142" spans="5:12" x14ac:dyDescent="0.25">
      <c r="E142" s="38"/>
      <c r="F142" s="38"/>
      <c r="G142" s="38"/>
      <c r="H142" s="38"/>
      <c r="I142" s="38"/>
      <c r="J142" s="38"/>
      <c r="K142" s="38"/>
      <c r="L142" s="38"/>
    </row>
    <row r="143" spans="5:12" x14ac:dyDescent="0.25">
      <c r="E143" s="38"/>
      <c r="F143" s="38"/>
      <c r="G143" s="38"/>
      <c r="H143" s="38"/>
      <c r="I143" s="38"/>
      <c r="J143" s="38"/>
      <c r="K143" s="38"/>
      <c r="L143" s="38"/>
    </row>
    <row r="144" spans="5:12" x14ac:dyDescent="0.25">
      <c r="E144" s="38"/>
      <c r="F144" s="38"/>
      <c r="G144" s="38"/>
      <c r="H144" s="38"/>
      <c r="I144" s="38"/>
      <c r="J144" s="38"/>
      <c r="K144" s="38"/>
      <c r="L144" s="38"/>
    </row>
    <row r="145" spans="5:12" x14ac:dyDescent="0.25">
      <c r="E145" s="38"/>
      <c r="F145" s="38"/>
      <c r="G145" s="38"/>
      <c r="H145" s="38"/>
      <c r="I145" s="38"/>
      <c r="J145" s="38"/>
      <c r="K145" s="38"/>
      <c r="L145" s="38"/>
    </row>
    <row r="146" spans="5:12" x14ac:dyDescent="0.25">
      <c r="E146" s="38"/>
      <c r="F146" s="38"/>
      <c r="G146" s="38"/>
      <c r="H146" s="38"/>
      <c r="I146" s="38"/>
      <c r="J146" s="38"/>
      <c r="K146" s="38"/>
      <c r="L146" s="38"/>
    </row>
    <row r="147" spans="5:12" x14ac:dyDescent="0.25">
      <c r="E147" s="38"/>
      <c r="F147" s="38"/>
      <c r="G147" s="38"/>
      <c r="H147" s="38"/>
      <c r="I147" s="38"/>
      <c r="J147" s="38"/>
      <c r="K147" s="38"/>
      <c r="L147" s="38"/>
    </row>
    <row r="148" spans="5:12" x14ac:dyDescent="0.25">
      <c r="E148" s="38"/>
      <c r="F148" s="38"/>
      <c r="G148" s="38"/>
      <c r="H148" s="38"/>
      <c r="I148" s="38"/>
      <c r="J148" s="38"/>
      <c r="K148" s="38"/>
      <c r="L148" s="38"/>
    </row>
    <row r="149" spans="5:12" x14ac:dyDescent="0.25">
      <c r="E149" s="38"/>
      <c r="F149" s="38"/>
      <c r="G149" s="38"/>
      <c r="H149" s="38"/>
      <c r="I149" s="38"/>
      <c r="J149" s="38"/>
      <c r="K149" s="38"/>
      <c r="L149" s="38"/>
    </row>
    <row r="150" spans="5:12" x14ac:dyDescent="0.25">
      <c r="E150" s="38"/>
      <c r="F150" s="38"/>
      <c r="G150" s="38"/>
      <c r="H150" s="38"/>
      <c r="I150" s="38"/>
      <c r="J150" s="38"/>
      <c r="K150" s="38"/>
      <c r="L150" s="38"/>
    </row>
    <row r="151" spans="5:12" x14ac:dyDescent="0.25">
      <c r="E151" s="38"/>
      <c r="F151" s="38"/>
      <c r="G151" s="38"/>
      <c r="H151" s="38"/>
      <c r="I151" s="38"/>
      <c r="J151" s="38"/>
      <c r="K151" s="38"/>
      <c r="L151" s="38"/>
    </row>
    <row r="152" spans="5:12" x14ac:dyDescent="0.25">
      <c r="E152" s="38"/>
      <c r="F152" s="38"/>
      <c r="G152" s="38"/>
      <c r="H152" s="38"/>
      <c r="I152" s="38"/>
      <c r="J152" s="38"/>
      <c r="K152" s="38"/>
      <c r="L152" s="38"/>
    </row>
    <row r="153" spans="5:12" x14ac:dyDescent="0.25">
      <c r="E153" s="38"/>
      <c r="F153" s="38"/>
      <c r="G153" s="38"/>
      <c r="H153" s="38"/>
      <c r="I153" s="38"/>
      <c r="J153" s="38"/>
      <c r="K153" s="38"/>
      <c r="L153" s="38"/>
    </row>
    <row r="154" spans="5:12" x14ac:dyDescent="0.25">
      <c r="E154" s="38"/>
      <c r="F154" s="38"/>
      <c r="G154" s="38"/>
      <c r="H154" s="38"/>
      <c r="I154" s="38"/>
      <c r="J154" s="38"/>
      <c r="K154" s="38"/>
      <c r="L154" s="38"/>
    </row>
    <row r="155" spans="5:12" x14ac:dyDescent="0.25">
      <c r="E155" s="38"/>
      <c r="F155" s="38"/>
      <c r="G155" s="38"/>
      <c r="H155" s="38"/>
      <c r="I155" s="38"/>
      <c r="J155" s="38"/>
      <c r="K155" s="38"/>
      <c r="L155" s="38"/>
    </row>
    <row r="156" spans="5:12" x14ac:dyDescent="0.25">
      <c r="E156" s="38"/>
      <c r="F156" s="38"/>
      <c r="G156" s="38"/>
      <c r="H156" s="38"/>
      <c r="I156" s="38"/>
      <c r="J156" s="38"/>
      <c r="K156" s="38"/>
      <c r="L156" s="38"/>
    </row>
    <row r="157" spans="5:12" x14ac:dyDescent="0.25">
      <c r="E157" s="38"/>
      <c r="F157" s="38"/>
      <c r="G157" s="38"/>
      <c r="H157" s="38"/>
      <c r="I157" s="38"/>
      <c r="J157" s="38"/>
      <c r="K157" s="38"/>
      <c r="L157" s="38"/>
    </row>
    <row r="158" spans="5:12" x14ac:dyDescent="0.25">
      <c r="E158" s="38"/>
      <c r="F158" s="38"/>
      <c r="G158" s="38"/>
      <c r="H158" s="38"/>
      <c r="I158" s="38"/>
      <c r="J158" s="38"/>
      <c r="K158" s="38"/>
      <c r="L158" s="38"/>
    </row>
    <row r="159" spans="5:12" x14ac:dyDescent="0.25">
      <c r="E159" s="38"/>
      <c r="F159" s="38"/>
      <c r="G159" s="38"/>
      <c r="H159" s="38"/>
      <c r="I159" s="38"/>
      <c r="J159" s="38"/>
      <c r="K159" s="38"/>
      <c r="L159" s="38"/>
    </row>
    <row r="160" spans="5:12" x14ac:dyDescent="0.25">
      <c r="E160" s="38"/>
      <c r="F160" s="38"/>
      <c r="G160" s="38"/>
      <c r="H160" s="38"/>
      <c r="I160" s="38"/>
      <c r="J160" s="38"/>
      <c r="K160" s="38"/>
      <c r="L160" s="38"/>
    </row>
    <row r="161" spans="5:12" x14ac:dyDescent="0.25">
      <c r="E161" s="38"/>
      <c r="F161" s="38"/>
      <c r="G161" s="38"/>
      <c r="H161" s="38"/>
      <c r="I161" s="38"/>
      <c r="J161" s="38"/>
      <c r="K161" s="38"/>
      <c r="L161" s="38"/>
    </row>
    <row r="162" spans="5:12" x14ac:dyDescent="0.25">
      <c r="E162" s="38"/>
      <c r="F162" s="38"/>
      <c r="G162" s="38"/>
      <c r="H162" s="38"/>
      <c r="I162" s="38"/>
      <c r="J162" s="38"/>
      <c r="K162" s="38"/>
      <c r="L162" s="38"/>
    </row>
    <row r="163" spans="5:12" x14ac:dyDescent="0.25">
      <c r="E163" s="38"/>
      <c r="F163" s="38"/>
      <c r="G163" s="38"/>
      <c r="H163" s="38"/>
      <c r="I163" s="38"/>
      <c r="J163" s="38"/>
      <c r="K163" s="38"/>
      <c r="L163" s="38"/>
    </row>
  </sheetData>
  <sheetProtection algorithmName="SHA-512" hashValue="m2TcyGbbnNo5TwKz85lcuPnlJ3swb2dtm7eqoGXrck0ku2oIbNRY/1PwY7c+gjmEcfagrpEYbEoliv99Y9l7Mw==" saltValue="4MJHl8j1Cgn3zISmmEYzmQ==" spinCount="100000" sheet="1" insertColumns="0" selectLockedCells="1"/>
  <customSheetViews>
    <customSheetView guid="{4652D98A-10A8-4A41-BE02-6BC110D8BB01}" showGridLines="0">
      <pane xSplit="4" ySplit="4" topLeftCell="E17"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5" priority="2" stopIfTrue="1">
      <formula>WEEKDAY($B5,2)&gt;5</formula>
    </cfRule>
  </conditionalFormatting>
  <pageMargins left="0.7" right="0.7" top="0.78740157499999996" bottom="0.78740157499999996"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 stopIfTrue="1" id="{A5E245B0-6F62-4874-B962-75155B10ABF7}">
            <xm:f>MATCH($B5,Feiertage!$B$2:$B$49,0)&gt;0</xm:f>
            <x14:dxf>
              <fill>
                <patternFill>
                  <bgColor theme="5" tint="0.59996337778862885"/>
                </patternFill>
              </fill>
            </x14:dxf>
          </x14:cfRule>
          <xm:sqref>B5:L35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Y163"/>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RowHeight="15" x14ac:dyDescent="0.25"/>
  <cols>
    <col min="1" max="1" width="2.28515625" customWidth="1"/>
    <col min="2" max="2" width="8.85546875" customWidth="1"/>
    <col min="3" max="3" width="5.7109375" customWidth="1"/>
    <col min="4" max="4" width="0.85546875" customWidth="1"/>
    <col min="5" max="8" width="6.7109375" customWidth="1"/>
    <col min="9" max="9" width="8.85546875" customWidth="1"/>
    <col min="10" max="10" width="14" customWidth="1"/>
    <col min="11" max="11" width="13.7109375" customWidth="1"/>
    <col min="12" max="12" width="14.140625" customWidth="1"/>
    <col min="13" max="13" width="13.28515625" style="38" customWidth="1"/>
    <col min="14" max="14" width="19.5703125" style="38" customWidth="1"/>
    <col min="15" max="15" width="15.7109375" style="38" customWidth="1"/>
    <col min="16" max="17" width="11.42578125" style="38"/>
    <col min="18" max="18" width="30.7109375" style="38" customWidth="1"/>
    <col min="19" max="19" width="13.28515625" style="38" customWidth="1"/>
    <col min="20" max="24" width="11.42578125" style="38"/>
    <col min="48" max="48" width="11.140625" customWidth="1"/>
    <col min="49" max="49" width="7.7109375" customWidth="1"/>
    <col min="50" max="50" width="6.7109375" customWidth="1"/>
    <col min="51" max="51" width="8" customWidth="1"/>
  </cols>
  <sheetData>
    <row r="1" spans="1:51" ht="28.5" x14ac:dyDescent="0.45">
      <c r="A1" s="55">
        <v>41639</v>
      </c>
      <c r="B1" s="92">
        <f ca="1">DATEVALUE("1 " &amp; RIGHT(CELL("dateiname",$A$1),LEN(CELL("dateiname",$A$1))-FIND("]",CELL("dateiname",$A$1))) &amp; " " &amp; YEAR(Januar!$A$1))</f>
        <v>42338</v>
      </c>
      <c r="C1" s="92"/>
      <c r="D1" s="92"/>
      <c r="E1" s="92"/>
      <c r="F1" s="92"/>
      <c r="G1" s="92"/>
      <c r="H1" s="92"/>
      <c r="I1" s="92"/>
      <c r="J1" s="92"/>
      <c r="K1" s="92"/>
      <c r="L1" s="92"/>
    </row>
    <row r="2" spans="1:51" ht="15.75" thickBot="1" x14ac:dyDescent="0.3">
      <c r="E2" s="38"/>
      <c r="F2" s="38"/>
      <c r="G2" s="38"/>
      <c r="H2" s="38"/>
      <c r="I2" s="38"/>
      <c r="J2" s="38"/>
      <c r="K2" s="38"/>
      <c r="L2" s="38"/>
    </row>
    <row r="3" spans="1:51" ht="19.5" thickBot="1" x14ac:dyDescent="0.35">
      <c r="E3" s="89" t="s">
        <v>0</v>
      </c>
      <c r="F3" s="90"/>
      <c r="G3" s="90"/>
      <c r="H3" s="91"/>
      <c r="I3" s="57"/>
      <c r="J3" s="57"/>
      <c r="K3" s="57"/>
      <c r="L3" s="57"/>
      <c r="N3" s="89" t="s">
        <v>10</v>
      </c>
      <c r="O3" s="90"/>
      <c r="P3" s="91"/>
    </row>
    <row r="4" spans="1:51" ht="19.5" thickBot="1" x14ac:dyDescent="0.35">
      <c r="B4" s="16" t="s">
        <v>4</v>
      </c>
      <c r="C4" s="17" t="s">
        <v>5</v>
      </c>
      <c r="D4" s="7"/>
      <c r="E4" s="58" t="s">
        <v>1</v>
      </c>
      <c r="F4" s="59" t="s">
        <v>2</v>
      </c>
      <c r="G4" s="59" t="s">
        <v>1</v>
      </c>
      <c r="H4" s="59" t="s">
        <v>2</v>
      </c>
      <c r="I4" s="59" t="s">
        <v>3</v>
      </c>
      <c r="J4" s="59" t="s">
        <v>7</v>
      </c>
      <c r="K4" s="59" t="s">
        <v>6</v>
      </c>
      <c r="L4" s="60" t="s">
        <v>52</v>
      </c>
      <c r="N4" s="66" t="s">
        <v>8</v>
      </c>
      <c r="O4" s="67" t="s">
        <v>6</v>
      </c>
      <c r="P4" s="67" t="s">
        <v>3</v>
      </c>
      <c r="R4" s="87" t="s">
        <v>13</v>
      </c>
      <c r="S4" s="88"/>
      <c r="AV4" s="56" t="s">
        <v>50</v>
      </c>
      <c r="AW4" s="2" t="s">
        <v>3</v>
      </c>
      <c r="AX4" s="3" t="s">
        <v>7</v>
      </c>
      <c r="AY4" s="4" t="s">
        <v>6</v>
      </c>
    </row>
    <row r="5" spans="1:51" ht="21.75" thickTop="1" x14ac:dyDescent="0.35">
      <c r="B5" s="8">
        <f ca="1">B1</f>
        <v>42338</v>
      </c>
      <c r="C5" s="10">
        <f ca="1">B5</f>
        <v>42338</v>
      </c>
      <c r="D5" s="19"/>
      <c r="E5" s="20"/>
      <c r="F5" s="20"/>
      <c r="G5" s="20"/>
      <c r="H5" s="20"/>
      <c r="I5" s="20" t="str">
        <f ca="1">IF(AX5=0,"",IF(AW5=0,"",IF(OR(B5&lt;=TODAY(),AX5),AW5,"")))</f>
        <v/>
      </c>
      <c r="J5" s="20" t="str">
        <f t="shared" ref="J5:J35" si="0">IF(AX5=0,"",IF(I5&lt;&gt;"",AX5-I5,AX5))</f>
        <v/>
      </c>
      <c r="K5" s="20">
        <f ca="1">IF(AV5=0,AY5,IF(Feiertage!$G$2="ja","00:00",AY5))</f>
        <v>0</v>
      </c>
      <c r="L5" s="61" t="str">
        <f t="shared" ref="L5:L35" ca="1" si="1">IF(OR(B5&lt;=TODAY(),J5),IF(J5&lt;&gt;"",IF(J5-K5=0,"",J5-K5),IF(K5&lt;&gt;"",-K5,"")),"")</f>
        <v/>
      </c>
      <c r="N5" s="68">
        <v>41639</v>
      </c>
      <c r="O5" s="24">
        <v>0.33333333333333331</v>
      </c>
      <c r="P5" s="24">
        <v>2.0833333333333332E-2</v>
      </c>
      <c r="R5" s="69" t="str">
        <f ca="1" xml:space="preserve"> "Übertrag aus " &amp; IF( MONTH(B1)=1, YEAR(B1)-1, TEXT(EDATE(B1,-1),"MMMM"))</f>
        <v>Übertrag aus November</v>
      </c>
      <c r="S5" s="70">
        <f ca="1">IF(MONTH(B1)&gt;1,INDIRECT(TEXT(EDATE(B1,-1),"MMMM")&amp;"!s9"),"")</f>
        <v>-9.3333333333333304</v>
      </c>
      <c r="AV5">
        <f ca="1">IF(IFERROR(MATCH($B5,Feiertage!$B$2:$B$49,0)&gt;0,0),1,0)</f>
        <v>0</v>
      </c>
      <c r="AW5" s="5">
        <f ca="1">IF(WEEKDAY(C5)=WEEKDAY($N$5),$P$5,
IF(WEEKDAY(C5)=WEEKDAY($N$6),$P$6,
IF(WEEKDAY(C5)=WEEKDAY($N$7),$P$7,
IF(WEEKDAY(C5)=WEEKDAY($N$8),$P$8,
IF(WEEKDAY(C5)=WEEKDAY($N$9),$P$9,
IF(WEEKDAY(C5)=WEEKDAY($N$10),$P$10,
IF(WEEKDAY(C5)=WEEKDAY($N$11),$P$11,"")))))))</f>
        <v>2.0833333333333332E-2</v>
      </c>
      <c r="AX5" s="1">
        <f>IF(F5,IF(E5,IF(E5&gt;F5,F5+"24:00"-E5,F5-E5),0),0)+IF(G5,IF(G5,IF(G5&gt;H5,H5+"24:00"-G5,H5-G5),0),0)</f>
        <v>0</v>
      </c>
      <c r="AY5" s="1">
        <f ca="1">IF(WEEKDAY(C5)=WEEKDAY($N$5),$O$5,
IF(WEEKDAY(C5)=WEEKDAY($N$6),$O$6,
IF(WEEKDAY(C5)=WEEKDAY($N$7),$O$7,
IF(WEEKDAY(C5)=WEEKDAY($N$8),$O$8,
IF(WEEKDAY(C5)=WEEKDAY($N$9),$O$9,
IF(WEEKDAY(C5)=WEEKDAY($N$10),$O$10,
IF(WEEKDAY(C5)=WEEKDAY($N$11),$O$11,"")))))))</f>
        <v>0</v>
      </c>
    </row>
    <row r="6" spans="1:51" ht="21" x14ac:dyDescent="0.35">
      <c r="B6" s="9">
        <f ca="1">B5+1</f>
        <v>42339</v>
      </c>
      <c r="C6" s="11">
        <f ca="1">B6</f>
        <v>42339</v>
      </c>
      <c r="D6" s="6"/>
      <c r="E6" s="21"/>
      <c r="F6" s="21"/>
      <c r="G6" s="21"/>
      <c r="H6" s="21"/>
      <c r="I6" s="21" t="str">
        <f ca="1">IF(AX6=0,"",IF(AW6=0,"",IF(OR(B6&lt;=TODAY(),AX6),AW6,"")))</f>
        <v/>
      </c>
      <c r="J6" s="21" t="str">
        <f t="shared" si="0"/>
        <v/>
      </c>
      <c r="K6" s="20">
        <f ca="1">IF(AV6=0,AY6,IF(Feiertage!$G$2="ja","00:00",AY6))</f>
        <v>0.33333333333333331</v>
      </c>
      <c r="L6" s="62" t="str">
        <f t="shared" ca="1" si="1"/>
        <v/>
      </c>
      <c r="N6" s="71">
        <v>41640</v>
      </c>
      <c r="O6" s="25">
        <v>0.33333333333333331</v>
      </c>
      <c r="P6" s="25">
        <v>2.0833333333333332E-2</v>
      </c>
      <c r="R6" s="72" t="s">
        <v>6</v>
      </c>
      <c r="S6" s="70">
        <f ca="1">SUM(K5:K35)</f>
        <v>6.6666666666666643</v>
      </c>
      <c r="AV6">
        <f ca="1">IF(IFERROR(MATCH($B6,Feiertage!$B$2:$B$49,0)&gt;0,0),1,0)</f>
        <v>0</v>
      </c>
      <c r="AW6" s="5">
        <f t="shared" ref="AW6:AW32" ca="1" si="2">IF(WEEKDAY(C6)=WEEKDAY($N$5),$P$5,
IF(WEEKDAY(C6)=WEEKDAY($N$6),$P$6,
IF(WEEKDAY(C6)=WEEKDAY($N$7),$P$7,
IF(WEEKDAY(C6)=WEEKDAY($N$8),$P$8,
IF(WEEKDAY(C6)=WEEKDAY($N$9),$P$9,
IF(WEEKDAY(C6)=WEEKDAY($N$10),$P$10,
IF(WEEKDAY(C6)=WEEKDAY($N$11),$P$11,"")))))))</f>
        <v>2.0833333333333332E-2</v>
      </c>
      <c r="AX6" s="1">
        <f t="shared" ref="AX6:AX35" si="3">IF(F6,IF(E6,IF(E6&gt;F6,F6+"24:00"-E6,F6-E6),0),0)+IF(G6,IF(G6,IF(G6&gt;H6,H6+"24:00"-G6,H6-G6),0),0)</f>
        <v>0</v>
      </c>
      <c r="AY6" s="1">
        <f t="shared" ref="AY6:AY32" ca="1" si="4">IF(WEEKDAY(C6)=WEEKDAY($N$5),$O$5,
IF(WEEKDAY(C6)=WEEKDAY($N$6),$O$6,
IF(WEEKDAY(C6)=WEEKDAY($N$7),$O$7,
IF(WEEKDAY(C6)=WEEKDAY($N$8),$O$8,
IF(WEEKDAY(C6)=WEEKDAY($N$9),$O$9,
IF(WEEKDAY(C6)=WEEKDAY($N$10),$O$10,
IF(WEEKDAY(C6)=WEEKDAY($N$11),$O$11,"")))))))</f>
        <v>0.33333333333333331</v>
      </c>
    </row>
    <row r="7" spans="1:51" ht="21" x14ac:dyDescent="0.35">
      <c r="B7" s="9">
        <f t="shared" ref="B7:B32" ca="1" si="5">B6+1</f>
        <v>42340</v>
      </c>
      <c r="C7" s="11">
        <f t="shared" ref="C7:C35" ca="1" si="6">B7</f>
        <v>42340</v>
      </c>
      <c r="D7" s="6"/>
      <c r="E7" s="21"/>
      <c r="F7" s="21"/>
      <c r="G7" s="21"/>
      <c r="H7" s="21"/>
      <c r="I7" s="21" t="str">
        <f t="shared" ref="I7:I35" ca="1" si="7">IF(AX7=0,"",IF(AW7=0,"",IF(OR(B7&lt;=TODAY(),AX7),AW7,"")))</f>
        <v/>
      </c>
      <c r="J7" s="21" t="str">
        <f t="shared" si="0"/>
        <v/>
      </c>
      <c r="K7" s="20">
        <f ca="1">IF(AV7=0,AY7,IF(Feiertage!$G$2="ja","00:00",AY7))</f>
        <v>0.33333333333333331</v>
      </c>
      <c r="L7" s="62" t="str">
        <f t="shared" ca="1" si="1"/>
        <v/>
      </c>
      <c r="N7" s="71">
        <v>41641</v>
      </c>
      <c r="O7" s="25">
        <v>0.33333333333333331</v>
      </c>
      <c r="P7" s="25">
        <v>2.0833333333333332E-2</v>
      </c>
      <c r="R7" s="72" t="s">
        <v>7</v>
      </c>
      <c r="S7" s="70">
        <f>SUM(J5:J35)</f>
        <v>0</v>
      </c>
      <c r="AV7">
        <f ca="1">IF(IFERROR(MATCH($B7,Feiertage!$B$2:$B$49,0)&gt;0,0),1,0)</f>
        <v>0</v>
      </c>
      <c r="AW7" s="5">
        <f t="shared" ca="1" si="2"/>
        <v>2.0833333333333332E-2</v>
      </c>
      <c r="AX7" s="1">
        <f t="shared" si="3"/>
        <v>0</v>
      </c>
      <c r="AY7" s="1">
        <f t="shared" ca="1" si="4"/>
        <v>0.33333333333333331</v>
      </c>
    </row>
    <row r="8" spans="1:51" ht="21" x14ac:dyDescent="0.35">
      <c r="B8" s="9">
        <f t="shared" ca="1" si="5"/>
        <v>42341</v>
      </c>
      <c r="C8" s="11">
        <f t="shared" ca="1" si="6"/>
        <v>42341</v>
      </c>
      <c r="D8" s="6"/>
      <c r="E8" s="21"/>
      <c r="F8" s="21"/>
      <c r="G8" s="21"/>
      <c r="H8" s="21"/>
      <c r="I8" s="21" t="str">
        <f t="shared" ca="1" si="7"/>
        <v/>
      </c>
      <c r="J8" s="21" t="str">
        <f t="shared" si="0"/>
        <v/>
      </c>
      <c r="K8" s="20">
        <f ca="1">IF(AV8=0,AY8,IF(Feiertage!$G$2="ja","00:00",AY8))</f>
        <v>0.33333333333333331</v>
      </c>
      <c r="L8" s="62" t="str">
        <f t="shared" ca="1" si="1"/>
        <v/>
      </c>
      <c r="N8" s="71">
        <v>41642</v>
      </c>
      <c r="O8" s="25">
        <v>0.33333333333333331</v>
      </c>
      <c r="P8" s="25">
        <v>2.0833333333333332E-2</v>
      </c>
      <c r="R8" s="73" t="str">
        <f ca="1" xml:space="preserve"> "Saldo " &amp; TEXT(B1,"MMMM")</f>
        <v>Saldo Dezember</v>
      </c>
      <c r="S8" s="70">
        <f ca="1">SUM(L5:L35)</f>
        <v>0</v>
      </c>
      <c r="AV8">
        <f ca="1">IF(IFERROR(MATCH($B8,Feiertage!$B$2:$B$49,0)&gt;0,0),1,0)</f>
        <v>0</v>
      </c>
      <c r="AW8" s="5">
        <f t="shared" ca="1" si="2"/>
        <v>2.0833333333333332E-2</v>
      </c>
      <c r="AX8" s="1">
        <f t="shared" si="3"/>
        <v>0</v>
      </c>
      <c r="AY8" s="1">
        <f t="shared" ca="1" si="4"/>
        <v>0.33333333333333331</v>
      </c>
    </row>
    <row r="9" spans="1:51" ht="21.75" thickBot="1" x14ac:dyDescent="0.4">
      <c r="B9" s="9">
        <f t="shared" ca="1" si="5"/>
        <v>42342</v>
      </c>
      <c r="C9" s="11">
        <f t="shared" ca="1" si="6"/>
        <v>42342</v>
      </c>
      <c r="D9" s="6"/>
      <c r="E9" s="21"/>
      <c r="F9" s="21"/>
      <c r="G9" s="21"/>
      <c r="H9" s="21"/>
      <c r="I9" s="21" t="str">
        <f t="shared" ca="1" si="7"/>
        <v/>
      </c>
      <c r="J9" s="21" t="str">
        <f t="shared" si="0"/>
        <v/>
      </c>
      <c r="K9" s="20">
        <f ca="1">IF(AV9=0,AY9,IF(Feiertage!$G$2="ja","00:00",AY9))</f>
        <v>0.33333333333333331</v>
      </c>
      <c r="L9" s="62" t="str">
        <f t="shared" ca="1" si="1"/>
        <v/>
      </c>
      <c r="N9" s="71">
        <v>41643</v>
      </c>
      <c r="O9" s="25">
        <v>0.33333333333333331</v>
      </c>
      <c r="P9" s="25">
        <v>2.0833333333333332E-2</v>
      </c>
      <c r="R9" s="74" t="str">
        <f ca="1" xml:space="preserve"> "Übertrag in " &amp;  IF( MONTH(B1)=12, YEAR(B1)+1, TEXT(EDATE(B1,1),"MMMM"))</f>
        <v>Übertrag in 2020</v>
      </c>
      <c r="S9" s="75">
        <f ca="1">IF(S5="",0,S5)+S8</f>
        <v>-9.3333333333333304</v>
      </c>
      <c r="AV9">
        <f ca="1">IF(IFERROR(MATCH($B9,Feiertage!$B$2:$B$49,0)&gt;0,0),1,0)</f>
        <v>0</v>
      </c>
      <c r="AW9" s="5">
        <f t="shared" ca="1" si="2"/>
        <v>2.0833333333333332E-2</v>
      </c>
      <c r="AX9" s="1">
        <f t="shared" si="3"/>
        <v>0</v>
      </c>
      <c r="AY9" s="1">
        <f t="shared" ca="1" si="4"/>
        <v>0.33333333333333331</v>
      </c>
    </row>
    <row r="10" spans="1:51" ht="18.75" x14ac:dyDescent="0.3">
      <c r="B10" s="9">
        <f t="shared" ca="1" si="5"/>
        <v>42343</v>
      </c>
      <c r="C10" s="11">
        <f t="shared" ca="1" si="6"/>
        <v>42343</v>
      </c>
      <c r="D10" s="6"/>
      <c r="E10" s="21"/>
      <c r="F10" s="21"/>
      <c r="G10" s="21"/>
      <c r="H10" s="21"/>
      <c r="I10" s="21" t="str">
        <f t="shared" ca="1" si="7"/>
        <v/>
      </c>
      <c r="J10" s="21" t="str">
        <f t="shared" si="0"/>
        <v/>
      </c>
      <c r="K10" s="20">
        <f ca="1">IF(AV10=0,AY10,IF(Feiertage!$G$2="ja","00:00",AY10))</f>
        <v>0.33333333333333331</v>
      </c>
      <c r="L10" s="62" t="str">
        <f t="shared" ca="1" si="1"/>
        <v/>
      </c>
      <c r="N10" s="76">
        <v>41644</v>
      </c>
      <c r="O10" s="26">
        <v>0</v>
      </c>
      <c r="P10" s="26">
        <v>2.0833333333333332E-2</v>
      </c>
      <c r="AV10">
        <f ca="1">IF(IFERROR(MATCH($B10,Feiertage!$B$2:$B$49,0)&gt;0,0),1,0)</f>
        <v>0</v>
      </c>
      <c r="AW10" s="5">
        <f t="shared" ca="1" si="2"/>
        <v>2.0833333333333332E-2</v>
      </c>
      <c r="AX10" s="1">
        <f t="shared" si="3"/>
        <v>0</v>
      </c>
      <c r="AY10" s="1">
        <f t="shared" ca="1" si="4"/>
        <v>0.33333333333333331</v>
      </c>
    </row>
    <row r="11" spans="1:51" ht="19.5" thickBot="1" x14ac:dyDescent="0.35">
      <c r="B11" s="9">
        <f t="shared" ca="1" si="5"/>
        <v>42344</v>
      </c>
      <c r="C11" s="11">
        <f t="shared" ca="1" si="6"/>
        <v>42344</v>
      </c>
      <c r="D11" s="6"/>
      <c r="E11" s="21"/>
      <c r="F11" s="21"/>
      <c r="G11" s="21"/>
      <c r="H11" s="21"/>
      <c r="I11" s="21" t="str">
        <f t="shared" ca="1" si="7"/>
        <v/>
      </c>
      <c r="J11" s="21" t="str">
        <f t="shared" si="0"/>
        <v/>
      </c>
      <c r="K11" s="20">
        <f ca="1">IF(AV11=0,AY11,IF(Feiertage!$G$2="ja","00:00",AY11))</f>
        <v>0</v>
      </c>
      <c r="L11" s="62" t="str">
        <f t="shared" ca="1" si="1"/>
        <v/>
      </c>
      <c r="N11" s="77">
        <v>41645</v>
      </c>
      <c r="O11" s="27">
        <v>0</v>
      </c>
      <c r="P11" s="27">
        <v>2.0833333333333332E-2</v>
      </c>
      <c r="AV11">
        <f ca="1">IF(IFERROR(MATCH($B11,Feiertage!$B$2:$B$49,0)&gt;0,0),1,0)</f>
        <v>0</v>
      </c>
      <c r="AW11" s="5">
        <f t="shared" ca="1" si="2"/>
        <v>2.0833333333333332E-2</v>
      </c>
      <c r="AX11" s="1">
        <f t="shared" si="3"/>
        <v>0</v>
      </c>
      <c r="AY11" s="1">
        <f t="shared" ca="1" si="4"/>
        <v>0</v>
      </c>
    </row>
    <row r="12" spans="1:51" ht="20.25" thickTop="1" thickBot="1" x14ac:dyDescent="0.35">
      <c r="B12" s="9">
        <f t="shared" ca="1" si="5"/>
        <v>42345</v>
      </c>
      <c r="C12" s="11">
        <f t="shared" ca="1" si="6"/>
        <v>42345</v>
      </c>
      <c r="D12" s="6"/>
      <c r="E12" s="21"/>
      <c r="F12" s="21"/>
      <c r="G12" s="21"/>
      <c r="H12" s="21"/>
      <c r="I12" s="21" t="str">
        <f t="shared" ca="1" si="7"/>
        <v/>
      </c>
      <c r="J12" s="21" t="str">
        <f t="shared" si="0"/>
        <v/>
      </c>
      <c r="K12" s="20">
        <f ca="1">IF(AV12=0,AY12,IF(Feiertage!$G$2="ja","00:00",AY12))</f>
        <v>0</v>
      </c>
      <c r="L12" s="62" t="str">
        <f t="shared" ca="1" si="1"/>
        <v/>
      </c>
      <c r="N12" s="78" t="s">
        <v>9</v>
      </c>
      <c r="O12" s="79">
        <f>SUM(O5:O11)</f>
        <v>1.6666666666666665</v>
      </c>
      <c r="P12" s="80"/>
      <c r="AV12">
        <f ca="1">IF(IFERROR(MATCH($B12,Feiertage!$B$2:$B$49,0)&gt;0,0),1,0)</f>
        <v>0</v>
      </c>
      <c r="AW12" s="5">
        <f t="shared" ca="1" si="2"/>
        <v>2.0833333333333332E-2</v>
      </c>
      <c r="AX12" s="1">
        <f t="shared" si="3"/>
        <v>0</v>
      </c>
      <c r="AY12" s="1">
        <f t="shared" ca="1" si="4"/>
        <v>0</v>
      </c>
    </row>
    <row r="13" spans="1:51" ht="19.5" thickTop="1" x14ac:dyDescent="0.3">
      <c r="B13" s="9">
        <f t="shared" ca="1" si="5"/>
        <v>42346</v>
      </c>
      <c r="C13" s="11">
        <f t="shared" ca="1" si="6"/>
        <v>42346</v>
      </c>
      <c r="D13" s="6"/>
      <c r="E13" s="21"/>
      <c r="F13" s="21"/>
      <c r="G13" s="21"/>
      <c r="H13" s="21"/>
      <c r="I13" s="21" t="str">
        <f t="shared" ca="1" si="7"/>
        <v/>
      </c>
      <c r="J13" s="21" t="str">
        <f t="shared" si="0"/>
        <v/>
      </c>
      <c r="K13" s="20">
        <f ca="1">IF(AV13=0,AY13,IF(Feiertage!$G$2="ja","00:00",AY13))</f>
        <v>0.33333333333333331</v>
      </c>
      <c r="L13" s="62" t="str">
        <f t="shared" ca="1" si="1"/>
        <v/>
      </c>
      <c r="N13" s="64"/>
      <c r="O13" s="64"/>
      <c r="AV13">
        <f ca="1">IF(IFERROR(MATCH($B13,Feiertage!$B$2:$B$49,0)&gt;0,0),1,0)</f>
        <v>0</v>
      </c>
      <c r="AW13" s="5">
        <f t="shared" ca="1" si="2"/>
        <v>2.0833333333333332E-2</v>
      </c>
      <c r="AX13" s="1">
        <f t="shared" si="3"/>
        <v>0</v>
      </c>
      <c r="AY13" s="1">
        <f t="shared" ca="1" si="4"/>
        <v>0.33333333333333331</v>
      </c>
    </row>
    <row r="14" spans="1:51" ht="18.75" x14ac:dyDescent="0.3">
      <c r="B14" s="9">
        <f t="shared" ca="1" si="5"/>
        <v>42347</v>
      </c>
      <c r="C14" s="11">
        <f t="shared" ca="1" si="6"/>
        <v>42347</v>
      </c>
      <c r="D14" s="6"/>
      <c r="E14" s="21"/>
      <c r="F14" s="21"/>
      <c r="G14" s="21"/>
      <c r="H14" s="21"/>
      <c r="I14" s="21" t="str">
        <f t="shared" ca="1" si="7"/>
        <v/>
      </c>
      <c r="J14" s="21" t="str">
        <f t="shared" si="0"/>
        <v/>
      </c>
      <c r="K14" s="20">
        <f ca="1">IF(AV14=0,AY14,IF(Feiertage!$G$2="ja","00:00",AY14))</f>
        <v>0.33333333333333331</v>
      </c>
      <c r="L14" s="62" t="str">
        <f t="shared" ca="1" si="1"/>
        <v/>
      </c>
      <c r="N14" s="81"/>
      <c r="O14" s="82"/>
      <c r="P14" s="81"/>
      <c r="AV14">
        <f ca="1">IF(IFERROR(MATCH($B14,Feiertage!$B$2:$B$49,0)&gt;0,0),1,0)</f>
        <v>0</v>
      </c>
      <c r="AW14" s="5">
        <f t="shared" ca="1" si="2"/>
        <v>2.0833333333333332E-2</v>
      </c>
      <c r="AX14" s="1">
        <f t="shared" si="3"/>
        <v>0</v>
      </c>
      <c r="AY14" s="1">
        <f t="shared" ca="1" si="4"/>
        <v>0.33333333333333331</v>
      </c>
    </row>
    <row r="15" spans="1:51" ht="18.75" x14ac:dyDescent="0.3">
      <c r="B15" s="9">
        <f t="shared" ca="1" si="5"/>
        <v>42348</v>
      </c>
      <c r="C15" s="11">
        <f t="shared" ca="1" si="6"/>
        <v>42348</v>
      </c>
      <c r="D15" s="6"/>
      <c r="E15" s="21"/>
      <c r="F15" s="21"/>
      <c r="G15" s="21"/>
      <c r="H15" s="21"/>
      <c r="I15" s="21" t="str">
        <f t="shared" ca="1" si="7"/>
        <v/>
      </c>
      <c r="J15" s="21" t="str">
        <f t="shared" si="0"/>
        <v/>
      </c>
      <c r="K15" s="20">
        <f ca="1">IF(AV15=0,AY15,IF(Feiertage!$G$2="ja","00:00",AY15))</f>
        <v>0.33333333333333331</v>
      </c>
      <c r="L15" s="62" t="str">
        <f ca="1">IF(OR(B15&lt;=TODAY(),J15),IF(J15&lt;&gt;"",IF(J15-K15=0,"",J15-K15),IF(K15&lt;&gt;"",-K15,"")),"")</f>
        <v/>
      </c>
      <c r="AV15">
        <f ca="1">IF(IFERROR(MATCH($B15,Feiertage!$B$2:$B$49,0)&gt;0,0),1,0)</f>
        <v>0</v>
      </c>
      <c r="AW15" s="5">
        <f t="shared" ca="1" si="2"/>
        <v>2.0833333333333332E-2</v>
      </c>
      <c r="AX15" s="1">
        <f t="shared" si="3"/>
        <v>0</v>
      </c>
      <c r="AY15" s="1">
        <f t="shared" ca="1" si="4"/>
        <v>0.33333333333333331</v>
      </c>
    </row>
    <row r="16" spans="1:51" ht="18.75" x14ac:dyDescent="0.3">
      <c r="B16" s="9">
        <f t="shared" ca="1" si="5"/>
        <v>42349</v>
      </c>
      <c r="C16" s="11">
        <f t="shared" ca="1" si="6"/>
        <v>42349</v>
      </c>
      <c r="D16" s="6"/>
      <c r="E16" s="21"/>
      <c r="F16" s="21"/>
      <c r="G16" s="21"/>
      <c r="H16" s="21"/>
      <c r="I16" s="21" t="str">
        <f t="shared" ca="1" si="7"/>
        <v/>
      </c>
      <c r="J16" s="21" t="str">
        <f t="shared" si="0"/>
        <v/>
      </c>
      <c r="K16" s="20">
        <f ca="1">IF(AV16=0,AY16,IF(Feiertage!$G$2="ja","00:00",AY16))</f>
        <v>0.33333333333333331</v>
      </c>
      <c r="L16" s="62" t="str">
        <f t="shared" ca="1" si="1"/>
        <v/>
      </c>
      <c r="AV16">
        <f ca="1">IF(IFERROR(MATCH($B16,Feiertage!$B$2:$B$49,0)&gt;0,0),1,0)</f>
        <v>0</v>
      </c>
      <c r="AW16" s="5">
        <f t="shared" ca="1" si="2"/>
        <v>2.0833333333333332E-2</v>
      </c>
      <c r="AX16" s="1">
        <f t="shared" si="3"/>
        <v>0</v>
      </c>
      <c r="AY16" s="1">
        <f t="shared" ca="1" si="4"/>
        <v>0.33333333333333331</v>
      </c>
    </row>
    <row r="17" spans="2:51" ht="18.75" x14ac:dyDescent="0.3">
      <c r="B17" s="9">
        <f t="shared" ca="1" si="5"/>
        <v>42350</v>
      </c>
      <c r="C17" s="11">
        <f t="shared" ca="1" si="6"/>
        <v>42350</v>
      </c>
      <c r="D17" s="6"/>
      <c r="E17" s="21"/>
      <c r="F17" s="21"/>
      <c r="G17" s="21"/>
      <c r="H17" s="21"/>
      <c r="I17" s="21" t="str">
        <f t="shared" ca="1" si="7"/>
        <v/>
      </c>
      <c r="J17" s="21" t="str">
        <f t="shared" si="0"/>
        <v/>
      </c>
      <c r="K17" s="20">
        <f ca="1">IF(AV17=0,AY17,IF(Feiertage!$G$2="ja","00:00",AY17))</f>
        <v>0.33333333333333331</v>
      </c>
      <c r="L17" s="62" t="str">
        <f t="shared" ca="1" si="1"/>
        <v/>
      </c>
      <c r="AV17">
        <f ca="1">IF(IFERROR(MATCH($B17,Feiertage!$B$2:$B$49,0)&gt;0,0),1,0)</f>
        <v>0</v>
      </c>
      <c r="AW17" s="5">
        <f t="shared" ca="1" si="2"/>
        <v>2.0833333333333332E-2</v>
      </c>
      <c r="AX17" s="1">
        <f t="shared" si="3"/>
        <v>0</v>
      </c>
      <c r="AY17" s="1">
        <f t="shared" ca="1" si="4"/>
        <v>0.33333333333333331</v>
      </c>
    </row>
    <row r="18" spans="2:51" ht="18.75" x14ac:dyDescent="0.3">
      <c r="B18" s="9">
        <f t="shared" ca="1" si="5"/>
        <v>42351</v>
      </c>
      <c r="C18" s="11">
        <f t="shared" ca="1" si="6"/>
        <v>42351</v>
      </c>
      <c r="D18" s="6"/>
      <c r="E18" s="21"/>
      <c r="F18" s="21"/>
      <c r="G18" s="21"/>
      <c r="H18" s="21"/>
      <c r="I18" s="21" t="str">
        <f t="shared" ca="1" si="7"/>
        <v/>
      </c>
      <c r="J18" s="21" t="str">
        <f>IF(AX18=0,"",IF(I18&lt;&gt;"",AX18-I18,AX18))</f>
        <v/>
      </c>
      <c r="K18" s="20">
        <f ca="1">IF(AV18=0,AY18,IF(Feiertage!$G$2="ja","00:00",AY18))</f>
        <v>0</v>
      </c>
      <c r="L18" s="62" t="str">
        <f t="shared" ca="1" si="1"/>
        <v/>
      </c>
      <c r="AV18">
        <f ca="1">IF(IFERROR(MATCH($B18,Feiertage!$B$2:$B$49,0)&gt;0,0),1,0)</f>
        <v>0</v>
      </c>
      <c r="AW18" s="5">
        <f t="shared" ca="1" si="2"/>
        <v>2.0833333333333332E-2</v>
      </c>
      <c r="AX18" s="1">
        <f t="shared" si="3"/>
        <v>0</v>
      </c>
      <c r="AY18" s="1">
        <f t="shared" ca="1" si="4"/>
        <v>0</v>
      </c>
    </row>
    <row r="19" spans="2:51" ht="18.75" x14ac:dyDescent="0.3">
      <c r="B19" s="9">
        <f t="shared" ca="1" si="5"/>
        <v>42352</v>
      </c>
      <c r="C19" s="11">
        <f t="shared" ca="1" si="6"/>
        <v>42352</v>
      </c>
      <c r="D19" s="6"/>
      <c r="E19" s="21"/>
      <c r="F19" s="21"/>
      <c r="G19" s="21"/>
      <c r="H19" s="21"/>
      <c r="I19" s="21" t="str">
        <f t="shared" ca="1" si="7"/>
        <v/>
      </c>
      <c r="J19" s="21" t="str">
        <f t="shared" si="0"/>
        <v/>
      </c>
      <c r="K19" s="20">
        <f ca="1">IF(AV19=0,AY19,IF(Feiertage!$G$2="ja","00:00",AY19))</f>
        <v>0</v>
      </c>
      <c r="L19" s="62" t="str">
        <f t="shared" ca="1" si="1"/>
        <v/>
      </c>
      <c r="AV19">
        <f ca="1">IF(IFERROR(MATCH($B19,Feiertage!$B$2:$B$49,0)&gt;0,0),1,0)</f>
        <v>0</v>
      </c>
      <c r="AW19" s="5">
        <f t="shared" ca="1" si="2"/>
        <v>2.0833333333333332E-2</v>
      </c>
      <c r="AX19" s="1">
        <f t="shared" si="3"/>
        <v>0</v>
      </c>
      <c r="AY19" s="1">
        <f t="shared" ca="1" si="4"/>
        <v>0</v>
      </c>
    </row>
    <row r="20" spans="2:51" ht="18.75" x14ac:dyDescent="0.3">
      <c r="B20" s="9">
        <f t="shared" ca="1" si="5"/>
        <v>42353</v>
      </c>
      <c r="C20" s="11">
        <f t="shared" ca="1" si="6"/>
        <v>42353</v>
      </c>
      <c r="D20" s="6"/>
      <c r="E20" s="21"/>
      <c r="F20" s="21"/>
      <c r="G20" s="21"/>
      <c r="H20" s="21"/>
      <c r="I20" s="21" t="str">
        <f t="shared" ca="1" si="7"/>
        <v/>
      </c>
      <c r="J20" s="21" t="str">
        <f t="shared" si="0"/>
        <v/>
      </c>
      <c r="K20" s="20">
        <f ca="1">IF(AV20=0,AY20,IF(Feiertage!$G$2="ja","00:00",AY20))</f>
        <v>0.33333333333333331</v>
      </c>
      <c r="L20" s="62" t="str">
        <f t="shared" ca="1" si="1"/>
        <v/>
      </c>
      <c r="AV20">
        <f ca="1">IF(IFERROR(MATCH($B20,Feiertage!$B$2:$B$49,0)&gt;0,0),1,0)</f>
        <v>0</v>
      </c>
      <c r="AW20" s="5">
        <f t="shared" ca="1" si="2"/>
        <v>2.0833333333333332E-2</v>
      </c>
      <c r="AX20" s="1">
        <f t="shared" si="3"/>
        <v>0</v>
      </c>
      <c r="AY20" s="1">
        <f t="shared" ca="1" si="4"/>
        <v>0.33333333333333331</v>
      </c>
    </row>
    <row r="21" spans="2:51" ht="18.75" x14ac:dyDescent="0.3">
      <c r="B21" s="9">
        <f t="shared" ca="1" si="5"/>
        <v>42354</v>
      </c>
      <c r="C21" s="11">
        <f t="shared" ca="1" si="6"/>
        <v>42354</v>
      </c>
      <c r="D21" s="6"/>
      <c r="E21" s="21"/>
      <c r="F21" s="21"/>
      <c r="G21" s="21"/>
      <c r="H21" s="21"/>
      <c r="I21" s="21" t="str">
        <f t="shared" ca="1" si="7"/>
        <v/>
      </c>
      <c r="J21" s="21" t="str">
        <f t="shared" si="0"/>
        <v/>
      </c>
      <c r="K21" s="20">
        <f ca="1">IF(AV21=0,AY21,IF(Feiertage!$G$2="ja","00:00",AY21))</f>
        <v>0.33333333333333331</v>
      </c>
      <c r="L21" s="62" t="str">
        <f t="shared" ca="1" si="1"/>
        <v/>
      </c>
      <c r="AV21">
        <f ca="1">IF(IFERROR(MATCH($B21,Feiertage!$B$2:$B$49,0)&gt;0,0),1,0)</f>
        <v>0</v>
      </c>
      <c r="AW21" s="5">
        <f t="shared" ca="1" si="2"/>
        <v>2.0833333333333332E-2</v>
      </c>
      <c r="AX21" s="1">
        <f t="shared" si="3"/>
        <v>0</v>
      </c>
      <c r="AY21" s="1">
        <f t="shared" ca="1" si="4"/>
        <v>0.33333333333333331</v>
      </c>
    </row>
    <row r="22" spans="2:51" ht="18.75" x14ac:dyDescent="0.3">
      <c r="B22" s="9">
        <f t="shared" ca="1" si="5"/>
        <v>42355</v>
      </c>
      <c r="C22" s="11">
        <f t="shared" ca="1" si="6"/>
        <v>42355</v>
      </c>
      <c r="D22" s="6"/>
      <c r="E22" s="21"/>
      <c r="F22" s="21"/>
      <c r="G22" s="21"/>
      <c r="H22" s="21"/>
      <c r="I22" s="21" t="str">
        <f t="shared" ca="1" si="7"/>
        <v/>
      </c>
      <c r="J22" s="21" t="str">
        <f t="shared" si="0"/>
        <v/>
      </c>
      <c r="K22" s="20">
        <f ca="1">IF(AV22=0,AY22,IF(Feiertage!$G$2="ja","00:00",AY22))</f>
        <v>0.33333333333333331</v>
      </c>
      <c r="L22" s="62" t="str">
        <f t="shared" ca="1" si="1"/>
        <v/>
      </c>
      <c r="AV22">
        <f ca="1">IF(IFERROR(MATCH($B22,Feiertage!$B$2:$B$49,0)&gt;0,0),1,0)</f>
        <v>0</v>
      </c>
      <c r="AW22" s="5">
        <f t="shared" ca="1" si="2"/>
        <v>2.0833333333333332E-2</v>
      </c>
      <c r="AX22" s="1">
        <f t="shared" si="3"/>
        <v>0</v>
      </c>
      <c r="AY22" s="1">
        <f t="shared" ca="1" si="4"/>
        <v>0.33333333333333331</v>
      </c>
    </row>
    <row r="23" spans="2:51" ht="18.75" x14ac:dyDescent="0.3">
      <c r="B23" s="9">
        <f t="shared" ca="1" si="5"/>
        <v>42356</v>
      </c>
      <c r="C23" s="11">
        <f t="shared" ca="1" si="6"/>
        <v>42356</v>
      </c>
      <c r="D23" s="6"/>
      <c r="E23" s="21"/>
      <c r="F23" s="21"/>
      <c r="G23" s="21"/>
      <c r="H23" s="21"/>
      <c r="I23" s="21" t="str">
        <f t="shared" ca="1" si="7"/>
        <v/>
      </c>
      <c r="J23" s="21" t="str">
        <f t="shared" si="0"/>
        <v/>
      </c>
      <c r="K23" s="20">
        <f ca="1">IF(AV23=0,AY23,IF(Feiertage!$G$2="ja","00:00",AY23))</f>
        <v>0.33333333333333331</v>
      </c>
      <c r="L23" s="62" t="str">
        <f t="shared" ca="1" si="1"/>
        <v/>
      </c>
      <c r="AV23">
        <f ca="1">IF(IFERROR(MATCH($B23,Feiertage!$B$2:$B$49,0)&gt;0,0),1,0)</f>
        <v>0</v>
      </c>
      <c r="AW23" s="5">
        <f t="shared" ca="1" si="2"/>
        <v>2.0833333333333332E-2</v>
      </c>
      <c r="AX23" s="1">
        <f t="shared" si="3"/>
        <v>0</v>
      </c>
      <c r="AY23" s="1">
        <f t="shared" ca="1" si="4"/>
        <v>0.33333333333333331</v>
      </c>
    </row>
    <row r="24" spans="2:51" ht="18.75" x14ac:dyDescent="0.3">
      <c r="B24" s="9">
        <f t="shared" ca="1" si="5"/>
        <v>42357</v>
      </c>
      <c r="C24" s="11">
        <f t="shared" ca="1" si="6"/>
        <v>42357</v>
      </c>
      <c r="D24" s="6"/>
      <c r="E24" s="21"/>
      <c r="F24" s="21"/>
      <c r="G24" s="21"/>
      <c r="H24" s="21"/>
      <c r="I24" s="21" t="str">
        <f t="shared" ca="1" si="7"/>
        <v/>
      </c>
      <c r="J24" s="21" t="str">
        <f t="shared" si="0"/>
        <v/>
      </c>
      <c r="K24" s="20">
        <f ca="1">IF(AV24=0,AY24,IF(Feiertage!$G$2="ja","00:00",AY24))</f>
        <v>0.33333333333333331</v>
      </c>
      <c r="L24" s="62" t="str">
        <f t="shared" ca="1" si="1"/>
        <v/>
      </c>
      <c r="AV24">
        <f ca="1">IF(IFERROR(MATCH($B24,Feiertage!$B$2:$B$49,0)&gt;0,0),1,0)</f>
        <v>0</v>
      </c>
      <c r="AW24" s="5">
        <f t="shared" ca="1" si="2"/>
        <v>2.0833333333333332E-2</v>
      </c>
      <c r="AX24" s="1">
        <f t="shared" si="3"/>
        <v>0</v>
      </c>
      <c r="AY24" s="1">
        <f t="shared" ca="1" si="4"/>
        <v>0.33333333333333331</v>
      </c>
    </row>
    <row r="25" spans="2:51" ht="18.75" x14ac:dyDescent="0.3">
      <c r="B25" s="9">
        <f t="shared" ca="1" si="5"/>
        <v>42358</v>
      </c>
      <c r="C25" s="11">
        <f t="shared" ca="1" si="6"/>
        <v>42358</v>
      </c>
      <c r="D25" s="6"/>
      <c r="E25" s="21"/>
      <c r="F25" s="21"/>
      <c r="G25" s="21"/>
      <c r="H25" s="21"/>
      <c r="I25" s="21" t="str">
        <f t="shared" ca="1" si="7"/>
        <v/>
      </c>
      <c r="J25" s="21" t="str">
        <f t="shared" si="0"/>
        <v/>
      </c>
      <c r="K25" s="20">
        <f ca="1">IF(AV25=0,AY25,IF(Feiertage!$G$2="ja","00:00",AY25))</f>
        <v>0</v>
      </c>
      <c r="L25" s="62" t="str">
        <f t="shared" ca="1" si="1"/>
        <v/>
      </c>
      <c r="AV25">
        <f ca="1">IF(IFERROR(MATCH($B25,Feiertage!$B$2:$B$49,0)&gt;0,0),1,0)</f>
        <v>0</v>
      </c>
      <c r="AW25" s="5">
        <f t="shared" ca="1" si="2"/>
        <v>2.0833333333333332E-2</v>
      </c>
      <c r="AX25" s="1">
        <f t="shared" si="3"/>
        <v>0</v>
      </c>
      <c r="AY25" s="1">
        <f t="shared" ca="1" si="4"/>
        <v>0</v>
      </c>
    </row>
    <row r="26" spans="2:51" ht="18.75" x14ac:dyDescent="0.3">
      <c r="B26" s="9">
        <f t="shared" ca="1" si="5"/>
        <v>42359</v>
      </c>
      <c r="C26" s="11">
        <f t="shared" ca="1" si="6"/>
        <v>42359</v>
      </c>
      <c r="D26" s="6"/>
      <c r="E26" s="21"/>
      <c r="F26" s="21"/>
      <c r="G26" s="21"/>
      <c r="H26" s="21"/>
      <c r="I26" s="21" t="str">
        <f t="shared" ca="1" si="7"/>
        <v/>
      </c>
      <c r="J26" s="21" t="str">
        <f t="shared" si="0"/>
        <v/>
      </c>
      <c r="K26" s="20">
        <f ca="1">IF(AV26=0,AY26,IF(Feiertage!$G$2="ja","00:00",AY26))</f>
        <v>0</v>
      </c>
      <c r="L26" s="62" t="str">
        <f t="shared" ca="1" si="1"/>
        <v/>
      </c>
      <c r="AV26">
        <f ca="1">IF(IFERROR(MATCH($B26,Feiertage!$B$2:$B$49,0)&gt;0,0),1,0)</f>
        <v>0</v>
      </c>
      <c r="AW26" s="5">
        <f t="shared" ca="1" si="2"/>
        <v>2.0833333333333332E-2</v>
      </c>
      <c r="AX26" s="1">
        <f t="shared" si="3"/>
        <v>0</v>
      </c>
      <c r="AY26" s="1">
        <f t="shared" ca="1" si="4"/>
        <v>0</v>
      </c>
    </row>
    <row r="27" spans="2:51" ht="18.75" x14ac:dyDescent="0.3">
      <c r="B27" s="9">
        <f t="shared" ca="1" si="5"/>
        <v>42360</v>
      </c>
      <c r="C27" s="11">
        <f t="shared" ca="1" si="6"/>
        <v>42360</v>
      </c>
      <c r="D27" s="6"/>
      <c r="E27" s="21"/>
      <c r="F27" s="21"/>
      <c r="G27" s="21"/>
      <c r="H27" s="21"/>
      <c r="I27" s="21" t="str">
        <f t="shared" ca="1" si="7"/>
        <v/>
      </c>
      <c r="J27" s="21" t="str">
        <f t="shared" si="0"/>
        <v/>
      </c>
      <c r="K27" s="20">
        <f ca="1">IF(AV27=0,AY27,IF(Feiertage!$G$2="ja","00:00",AY27))</f>
        <v>0.33333333333333331</v>
      </c>
      <c r="L27" s="62" t="str">
        <f t="shared" ca="1" si="1"/>
        <v/>
      </c>
      <c r="AV27">
        <f ca="1">IF(IFERROR(MATCH($B27,Feiertage!$B$2:$B$49,0)&gt;0,0),1,0)</f>
        <v>0</v>
      </c>
      <c r="AW27" s="5">
        <f t="shared" ca="1" si="2"/>
        <v>2.0833333333333332E-2</v>
      </c>
      <c r="AX27" s="1">
        <f t="shared" si="3"/>
        <v>0</v>
      </c>
      <c r="AY27" s="1">
        <f t="shared" ca="1" si="4"/>
        <v>0.33333333333333331</v>
      </c>
    </row>
    <row r="28" spans="2:51" ht="18.75" x14ac:dyDescent="0.3">
      <c r="B28" s="9">
        <f t="shared" ca="1" si="5"/>
        <v>42361</v>
      </c>
      <c r="C28" s="11">
        <f t="shared" ca="1" si="6"/>
        <v>42361</v>
      </c>
      <c r="D28" s="6"/>
      <c r="E28" s="21"/>
      <c r="F28" s="21"/>
      <c r="G28" s="21"/>
      <c r="H28" s="21"/>
      <c r="I28" s="21" t="str">
        <f t="shared" ca="1" si="7"/>
        <v/>
      </c>
      <c r="J28" s="21" t="str">
        <f t="shared" si="0"/>
        <v/>
      </c>
      <c r="K28" s="20">
        <f ca="1">IF(AV28=0,AY28,IF(Feiertage!$G$2="ja","00:00",AY28))</f>
        <v>0.33333333333333331</v>
      </c>
      <c r="L28" s="62" t="str">
        <f t="shared" ca="1" si="1"/>
        <v/>
      </c>
      <c r="AV28">
        <f ca="1">IF(IFERROR(MATCH($B28,Feiertage!$B$2:$B$49,0)&gt;0,0),1,0)</f>
        <v>0</v>
      </c>
      <c r="AW28" s="5">
        <f t="shared" ca="1" si="2"/>
        <v>2.0833333333333332E-2</v>
      </c>
      <c r="AX28" s="1">
        <f t="shared" si="3"/>
        <v>0</v>
      </c>
      <c r="AY28" s="1">
        <f t="shared" ca="1" si="4"/>
        <v>0.33333333333333331</v>
      </c>
    </row>
    <row r="29" spans="2:51" ht="18.75" x14ac:dyDescent="0.3">
      <c r="B29" s="9">
        <f t="shared" ca="1" si="5"/>
        <v>42362</v>
      </c>
      <c r="C29" s="11">
        <f t="shared" ca="1" si="6"/>
        <v>42362</v>
      </c>
      <c r="D29" s="6"/>
      <c r="E29" s="21"/>
      <c r="F29" s="21"/>
      <c r="G29" s="21"/>
      <c r="H29" s="21"/>
      <c r="I29" s="21" t="str">
        <f t="shared" ca="1" si="7"/>
        <v/>
      </c>
      <c r="J29" s="21" t="str">
        <f t="shared" si="0"/>
        <v/>
      </c>
      <c r="K29" s="20" t="str">
        <f ca="1">IF(AV29=0,AY29,IF(Feiertage!$G$2="ja","00:00",AY29))</f>
        <v>00:00</v>
      </c>
      <c r="L29" s="62" t="str">
        <f t="shared" ca="1" si="1"/>
        <v/>
      </c>
      <c r="AV29">
        <f ca="1">IF(IFERROR(MATCH($B29,Feiertage!$B$2:$B$49,0)&gt;0,0),1,0)</f>
        <v>1</v>
      </c>
      <c r="AW29" s="5">
        <f t="shared" ca="1" si="2"/>
        <v>2.0833333333333332E-2</v>
      </c>
      <c r="AX29" s="1">
        <f t="shared" si="3"/>
        <v>0</v>
      </c>
      <c r="AY29" s="1">
        <f t="shared" ca="1" si="4"/>
        <v>0.33333333333333331</v>
      </c>
    </row>
    <row r="30" spans="2:51" ht="18.75" x14ac:dyDescent="0.3">
      <c r="B30" s="9">
        <f t="shared" ca="1" si="5"/>
        <v>42363</v>
      </c>
      <c r="C30" s="11">
        <f t="shared" ca="1" si="6"/>
        <v>42363</v>
      </c>
      <c r="D30" s="6"/>
      <c r="E30" s="21"/>
      <c r="F30" s="21"/>
      <c r="G30" s="21"/>
      <c r="H30" s="21"/>
      <c r="I30" s="21" t="str">
        <f t="shared" ca="1" si="7"/>
        <v/>
      </c>
      <c r="J30" s="21" t="str">
        <f t="shared" si="0"/>
        <v/>
      </c>
      <c r="K30" s="20" t="str">
        <f ca="1">IF(AV30=0,AY30,IF(Feiertage!$G$2="ja","00:00",AY30))</f>
        <v>00:00</v>
      </c>
      <c r="L30" s="62" t="str">
        <f t="shared" ca="1" si="1"/>
        <v/>
      </c>
      <c r="AV30">
        <f ca="1">IF(IFERROR(MATCH($B30,Feiertage!$B$2:$B$49,0)&gt;0,0),1,0)</f>
        <v>1</v>
      </c>
      <c r="AW30" s="5">
        <f t="shared" ca="1" si="2"/>
        <v>2.0833333333333332E-2</v>
      </c>
      <c r="AX30" s="1">
        <f t="shared" si="3"/>
        <v>0</v>
      </c>
      <c r="AY30" s="1">
        <f t="shared" ca="1" si="4"/>
        <v>0.33333333333333331</v>
      </c>
    </row>
    <row r="31" spans="2:51" ht="18.75" x14ac:dyDescent="0.3">
      <c r="B31" s="9">
        <f t="shared" ca="1" si="5"/>
        <v>42364</v>
      </c>
      <c r="C31" s="11">
        <f t="shared" ca="1" si="6"/>
        <v>42364</v>
      </c>
      <c r="D31" s="6"/>
      <c r="E31" s="21"/>
      <c r="F31" s="21"/>
      <c r="G31" s="21"/>
      <c r="H31" s="21"/>
      <c r="I31" s="21" t="str">
        <f t="shared" ca="1" si="7"/>
        <v/>
      </c>
      <c r="J31" s="21" t="str">
        <f t="shared" si="0"/>
        <v/>
      </c>
      <c r="K31" s="20">
        <f ca="1">IF(AV31=0,AY31,IF(Feiertage!$G$2="ja","00:00",AY31))</f>
        <v>0.33333333333333331</v>
      </c>
      <c r="L31" s="62" t="str">
        <f t="shared" ca="1" si="1"/>
        <v/>
      </c>
      <c r="AV31">
        <f ca="1">IF(IFERROR(MATCH($B31,Feiertage!$B$2:$B$49,0)&gt;0,0),1,0)</f>
        <v>0</v>
      </c>
      <c r="AW31" s="5">
        <f t="shared" ca="1" si="2"/>
        <v>2.0833333333333332E-2</v>
      </c>
      <c r="AX31" s="1">
        <f t="shared" si="3"/>
        <v>0</v>
      </c>
      <c r="AY31" s="1">
        <f t="shared" ca="1" si="4"/>
        <v>0.33333333333333331</v>
      </c>
    </row>
    <row r="32" spans="2:51" ht="18.75" x14ac:dyDescent="0.3">
      <c r="B32" s="9">
        <f t="shared" ca="1" si="5"/>
        <v>42365</v>
      </c>
      <c r="C32" s="11">
        <f t="shared" ca="1" si="6"/>
        <v>42365</v>
      </c>
      <c r="D32" s="6"/>
      <c r="E32" s="21"/>
      <c r="F32" s="21"/>
      <c r="G32" s="21"/>
      <c r="H32" s="21"/>
      <c r="I32" s="21" t="str">
        <f t="shared" ca="1" si="7"/>
        <v/>
      </c>
      <c r="J32" s="21" t="str">
        <f t="shared" si="0"/>
        <v/>
      </c>
      <c r="K32" s="20">
        <f ca="1">IF(AV32=0,AY32,IF(Feiertage!$G$2="ja","00:00",AY32))</f>
        <v>0</v>
      </c>
      <c r="L32" s="62" t="str">
        <f t="shared" ca="1" si="1"/>
        <v/>
      </c>
      <c r="AV32">
        <f ca="1">IF(IFERROR(MATCH($B32,Feiertage!$B$2:$B$49,0)&gt;0,0),1,0)</f>
        <v>0</v>
      </c>
      <c r="AW32" s="5">
        <f t="shared" ca="1" si="2"/>
        <v>2.0833333333333332E-2</v>
      </c>
      <c r="AX32" s="1">
        <f t="shared" si="3"/>
        <v>0</v>
      </c>
      <c r="AY32" s="1">
        <f t="shared" ca="1" si="4"/>
        <v>0</v>
      </c>
    </row>
    <row r="33" spans="2:51" ht="18.75" x14ac:dyDescent="0.3">
      <c r="B33" s="9">
        <f ca="1">IF(B32&lt;&gt;"",IF(MONTH($B$1)&lt;MONTH(B32+1),"",B32+1),"")</f>
        <v>42366</v>
      </c>
      <c r="C33" s="11">
        <f t="shared" ca="1" si="6"/>
        <v>42366</v>
      </c>
      <c r="D33" s="6"/>
      <c r="E33" s="21"/>
      <c r="F33" s="21"/>
      <c r="G33" s="21"/>
      <c r="H33" s="21"/>
      <c r="I33" s="21" t="str">
        <f t="shared" ca="1" si="7"/>
        <v/>
      </c>
      <c r="J33" s="21" t="str">
        <f t="shared" si="0"/>
        <v/>
      </c>
      <c r="K33" s="20">
        <f ca="1">IF(AV33=0,AY33,IF(Feiertage!$G$2="ja","00:00",AY33))</f>
        <v>0</v>
      </c>
      <c r="L33" s="62" t="str">
        <f t="shared" ca="1" si="1"/>
        <v/>
      </c>
      <c r="AV33">
        <f ca="1">IF(IFERROR(MATCH($B33,Feiertage!$B$2:$B$49,0)&gt;0,0),1,0)</f>
        <v>0</v>
      </c>
      <c r="AW33" s="5">
        <f ca="1">IFERROR(IF(WEEKDAY(C33)=WEEKDAY($N$5),$P$5,
IF(WEEKDAY(C33)=WEEKDAY($N$6),$P$6,
IF(WEEKDAY(C33)=WEEKDAY($N$7),$P$7,
IF(WEEKDAY(C33)=WEEKDAY($N$8),$P$8,
IF(WEEKDAY(C33)=WEEKDAY($N$9),$P$9,
IF(WEEKDAY(C33)=WEEKDAY($N$10),$P$10,
IF(WEEKDAY(C33)=WEEKDAY($N$11),$P$11,""))))))),"")</f>
        <v>2.0833333333333332E-2</v>
      </c>
      <c r="AX33" s="1">
        <f t="shared" si="3"/>
        <v>0</v>
      </c>
      <c r="AY33" s="1">
        <f ca="1">IFERROR(IF(WEEKDAY(C33)=WEEKDAY($N$5),$O$5,
IF(WEEKDAY(C33)=WEEKDAY($N$6),$O$6,
IF(WEEKDAY(C33)=WEEKDAY($N$7),$O$7,
IF(WEEKDAY(C33)=WEEKDAY($N$8),$O$8,
IF(WEEKDAY(C33)=WEEKDAY($N$9),$O$9,
IF(WEEKDAY(C33)=WEEKDAY($N$10),$O$10,
IF(WEEKDAY(C33)=WEEKDAY($N$11),$O$11,""))))))),"")</f>
        <v>0</v>
      </c>
    </row>
    <row r="34" spans="2:51" ht="18.75" x14ac:dyDescent="0.3">
      <c r="B34" s="9">
        <f t="shared" ref="B34:B35" ca="1" si="8">IF(B33&lt;&gt;"",IF(MONTH($B$1)&lt;MONTH(B33+1),"",B33+1),"")</f>
        <v>42367</v>
      </c>
      <c r="C34" s="11">
        <f t="shared" ca="1" si="6"/>
        <v>42367</v>
      </c>
      <c r="D34" s="6"/>
      <c r="E34" s="21"/>
      <c r="F34" s="21"/>
      <c r="G34" s="21"/>
      <c r="H34" s="21"/>
      <c r="I34" s="21" t="str">
        <f t="shared" ca="1" si="7"/>
        <v/>
      </c>
      <c r="J34" s="21" t="str">
        <f t="shared" si="0"/>
        <v/>
      </c>
      <c r="K34" s="20">
        <f ca="1">IF(AV34=0,AY34,IF(Feiertage!$G$2="ja","00:00",AY34))</f>
        <v>0.33333333333333331</v>
      </c>
      <c r="L34" s="62" t="str">
        <f t="shared" ca="1" si="1"/>
        <v/>
      </c>
      <c r="AV34">
        <f ca="1">IF(IFERROR(MATCH($B34,Feiertage!$B$2:$B$49,0)&gt;0,0),1,0)</f>
        <v>0</v>
      </c>
      <c r="AW34" s="5">
        <f t="shared" ref="AW34:AW35" ca="1" si="9">IFERROR(IF(WEEKDAY(C34)=WEEKDAY($N$5),$P$5,
IF(WEEKDAY(C34)=WEEKDAY($N$6),$P$6,
IF(WEEKDAY(C34)=WEEKDAY($N$7),$P$7,
IF(WEEKDAY(C34)=WEEKDAY($N$8),$P$8,
IF(WEEKDAY(C34)=WEEKDAY($N$9),$P$9,
IF(WEEKDAY(C34)=WEEKDAY($N$10),$P$10,
IF(WEEKDAY(C34)=WEEKDAY($N$11),$P$11,""))))))),"")</f>
        <v>2.0833333333333332E-2</v>
      </c>
      <c r="AX34" s="1">
        <f t="shared" si="3"/>
        <v>0</v>
      </c>
      <c r="AY34" s="1">
        <f t="shared" ref="AY34:AY35" ca="1" si="10">IFERROR(IF(WEEKDAY(C34)=WEEKDAY($N$5),$O$5,
IF(WEEKDAY(C34)=WEEKDAY($N$6),$O$6,
IF(WEEKDAY(C34)=WEEKDAY($N$7),$O$7,
IF(WEEKDAY(C34)=WEEKDAY($N$8),$O$8,
IF(WEEKDAY(C34)=WEEKDAY($N$9),$O$9,
IF(WEEKDAY(C34)=WEEKDAY($N$10),$O$10,
IF(WEEKDAY(C34)=WEEKDAY($N$11),$O$11,""))))))),"")</f>
        <v>0.33333333333333331</v>
      </c>
    </row>
    <row r="35" spans="2:51" ht="19.5" thickBot="1" x14ac:dyDescent="0.35">
      <c r="B35" s="12">
        <f t="shared" ca="1" si="8"/>
        <v>42368</v>
      </c>
      <c r="C35" s="13">
        <f t="shared" ca="1" si="6"/>
        <v>42368</v>
      </c>
      <c r="D35" s="14"/>
      <c r="E35" s="22"/>
      <c r="F35" s="22"/>
      <c r="G35" s="22"/>
      <c r="H35" s="22"/>
      <c r="I35" s="23" t="str">
        <f t="shared" ca="1" si="7"/>
        <v/>
      </c>
      <c r="J35" s="23" t="str">
        <f t="shared" si="0"/>
        <v/>
      </c>
      <c r="K35" s="20">
        <f ca="1">IF(AV35=0,AY35,IF(Feiertage!$G$2="ja","00:00",AY35))</f>
        <v>0.33333333333333331</v>
      </c>
      <c r="L35" s="63" t="str">
        <f t="shared" ca="1" si="1"/>
        <v/>
      </c>
      <c r="AV35">
        <f ca="1">IF(IFERROR(MATCH($B35,Feiertage!$B$2:$B$49,0)&gt;0,0),1,0)</f>
        <v>0</v>
      </c>
      <c r="AW35" s="5">
        <f t="shared" ca="1" si="9"/>
        <v>2.0833333333333332E-2</v>
      </c>
      <c r="AX35" s="1">
        <f t="shared" si="3"/>
        <v>0</v>
      </c>
      <c r="AY35" s="1">
        <f t="shared" ca="1" si="10"/>
        <v>0.33333333333333331</v>
      </c>
    </row>
    <row r="36" spans="2:51" ht="8.25" customHeight="1" thickTop="1" x14ac:dyDescent="0.25">
      <c r="B36" s="29"/>
      <c r="C36" s="15"/>
      <c r="D36" s="15"/>
      <c r="E36" s="64"/>
      <c r="F36" s="64"/>
      <c r="G36" s="64"/>
      <c r="H36" s="64"/>
      <c r="I36" s="64"/>
      <c r="J36" s="64"/>
      <c r="K36" s="64"/>
      <c r="L36" s="64"/>
    </row>
    <row r="37" spans="2:51" x14ac:dyDescent="0.25">
      <c r="E37" s="38"/>
      <c r="F37" s="38"/>
      <c r="G37" s="38"/>
      <c r="H37" s="38"/>
      <c r="I37" s="38"/>
      <c r="J37" s="38"/>
      <c r="K37" s="65"/>
      <c r="L37" s="65"/>
    </row>
    <row r="38" spans="2:51" x14ac:dyDescent="0.25">
      <c r="E38" s="38"/>
      <c r="F38" s="38"/>
      <c r="G38" s="38"/>
      <c r="H38" s="38"/>
      <c r="I38" s="38"/>
      <c r="J38" s="38"/>
      <c r="K38" s="38"/>
      <c r="L38" s="38"/>
    </row>
    <row r="39" spans="2:51" x14ac:dyDescent="0.25">
      <c r="E39" s="38"/>
      <c r="F39" s="38"/>
      <c r="G39" s="38"/>
      <c r="H39" s="38"/>
      <c r="I39" s="38"/>
      <c r="J39" s="38"/>
      <c r="K39" s="38"/>
      <c r="L39" s="38"/>
      <c r="M39" s="83"/>
      <c r="N39" s="84"/>
      <c r="O39" s="85"/>
    </row>
    <row r="40" spans="2:51" x14ac:dyDescent="0.25">
      <c r="E40" s="38"/>
      <c r="F40" s="38"/>
      <c r="G40" s="38"/>
      <c r="H40" s="38"/>
      <c r="I40" s="38"/>
      <c r="J40" s="38"/>
      <c r="K40" s="38"/>
      <c r="L40" s="38"/>
    </row>
    <row r="41" spans="2:51" ht="15.75" x14ac:dyDescent="0.25">
      <c r="E41" s="38"/>
      <c r="F41" s="38"/>
      <c r="G41" s="38"/>
      <c r="H41" s="38"/>
      <c r="I41" s="38"/>
      <c r="J41" s="38"/>
      <c r="K41" s="38"/>
      <c r="L41" s="38"/>
      <c r="M41" s="86"/>
    </row>
    <row r="42" spans="2:51" x14ac:dyDescent="0.25">
      <c r="E42" s="38"/>
      <c r="F42" s="38"/>
      <c r="G42" s="38"/>
      <c r="H42" s="38"/>
      <c r="I42" s="38"/>
      <c r="J42" s="38"/>
      <c r="K42" s="38"/>
      <c r="L42" s="38"/>
    </row>
    <row r="43" spans="2:51" x14ac:dyDescent="0.25">
      <c r="E43" s="38"/>
      <c r="F43" s="38"/>
      <c r="G43" s="38"/>
      <c r="H43" s="38"/>
      <c r="I43" s="38"/>
      <c r="J43" s="38"/>
      <c r="K43" s="38"/>
      <c r="L43" s="38"/>
    </row>
    <row r="44" spans="2:51" x14ac:dyDescent="0.25">
      <c r="E44" s="38"/>
      <c r="F44" s="38"/>
      <c r="G44" s="38"/>
      <c r="H44" s="38"/>
      <c r="I44" s="38"/>
      <c r="J44" s="38"/>
      <c r="K44" s="38"/>
      <c r="L44" s="38"/>
    </row>
    <row r="45" spans="2:51" x14ac:dyDescent="0.25">
      <c r="E45" s="38"/>
      <c r="F45" s="38"/>
      <c r="G45" s="38"/>
      <c r="H45" s="38"/>
      <c r="I45" s="38"/>
      <c r="J45" s="38"/>
      <c r="K45" s="38"/>
      <c r="L45" s="38"/>
    </row>
    <row r="46" spans="2:51" x14ac:dyDescent="0.25">
      <c r="E46" s="38"/>
      <c r="F46" s="38"/>
      <c r="G46" s="38"/>
      <c r="H46" s="38"/>
      <c r="I46" s="38"/>
      <c r="J46" s="38"/>
      <c r="K46" s="38"/>
      <c r="L46" s="38"/>
    </row>
    <row r="47" spans="2:51" x14ac:dyDescent="0.25">
      <c r="E47" s="38"/>
      <c r="F47" s="38"/>
      <c r="G47" s="38"/>
      <c r="H47" s="38"/>
      <c r="I47" s="38"/>
      <c r="J47" s="38"/>
      <c r="K47" s="38"/>
      <c r="L47" s="38"/>
    </row>
    <row r="48" spans="2:51" x14ac:dyDescent="0.25">
      <c r="E48" s="38"/>
      <c r="F48" s="38"/>
      <c r="G48" s="38"/>
      <c r="H48" s="38"/>
      <c r="I48" s="38"/>
      <c r="J48" s="38"/>
      <c r="K48" s="38"/>
      <c r="L48" s="38"/>
    </row>
    <row r="49" spans="5:12" x14ac:dyDescent="0.25">
      <c r="E49" s="38"/>
      <c r="F49" s="38"/>
      <c r="G49" s="38"/>
      <c r="H49" s="38"/>
      <c r="I49" s="38"/>
      <c r="J49" s="38"/>
      <c r="K49" s="38"/>
      <c r="L49" s="38"/>
    </row>
    <row r="50" spans="5:12" x14ac:dyDescent="0.25">
      <c r="E50" s="38"/>
      <c r="F50" s="38"/>
      <c r="G50" s="38"/>
      <c r="H50" s="38"/>
      <c r="I50" s="38"/>
      <c r="J50" s="38"/>
      <c r="K50" s="38"/>
      <c r="L50" s="38"/>
    </row>
    <row r="51" spans="5:12" x14ac:dyDescent="0.25">
      <c r="E51" s="38"/>
      <c r="F51" s="38"/>
      <c r="G51" s="38"/>
      <c r="H51" s="38"/>
      <c r="I51" s="38"/>
      <c r="J51" s="38"/>
      <c r="K51" s="38"/>
      <c r="L51" s="38"/>
    </row>
    <row r="52" spans="5:12" x14ac:dyDescent="0.25">
      <c r="E52" s="38"/>
      <c r="F52" s="38"/>
      <c r="G52" s="38"/>
      <c r="H52" s="38"/>
      <c r="I52" s="38"/>
      <c r="J52" s="38"/>
      <c r="K52" s="38"/>
      <c r="L52" s="38"/>
    </row>
    <row r="53" spans="5:12" x14ac:dyDescent="0.25">
      <c r="E53" s="38"/>
      <c r="F53" s="38"/>
      <c r="G53" s="38"/>
      <c r="H53" s="38"/>
      <c r="I53" s="38"/>
      <c r="J53" s="38"/>
      <c r="K53" s="38"/>
      <c r="L53" s="38"/>
    </row>
    <row r="54" spans="5:12" x14ac:dyDescent="0.25">
      <c r="E54" s="38"/>
      <c r="F54" s="38"/>
      <c r="G54" s="38"/>
      <c r="H54" s="38"/>
      <c r="I54" s="38"/>
      <c r="J54" s="38"/>
      <c r="K54" s="38"/>
      <c r="L54" s="38"/>
    </row>
    <row r="55" spans="5:12" x14ac:dyDescent="0.25">
      <c r="E55" s="38"/>
      <c r="F55" s="38"/>
      <c r="G55" s="38"/>
      <c r="H55" s="38"/>
      <c r="I55" s="38"/>
      <c r="J55" s="38"/>
      <c r="K55" s="38"/>
      <c r="L55" s="38"/>
    </row>
    <row r="56" spans="5:12" x14ac:dyDescent="0.25">
      <c r="E56" s="38"/>
      <c r="F56" s="38"/>
      <c r="G56" s="38"/>
      <c r="H56" s="38"/>
      <c r="I56" s="38"/>
      <c r="J56" s="38"/>
      <c r="K56" s="38"/>
      <c r="L56" s="38"/>
    </row>
    <row r="57" spans="5:12" x14ac:dyDescent="0.25">
      <c r="E57" s="38"/>
      <c r="F57" s="38"/>
      <c r="G57" s="38"/>
      <c r="H57" s="38"/>
      <c r="I57" s="38"/>
      <c r="J57" s="38"/>
      <c r="K57" s="38"/>
      <c r="L57" s="38"/>
    </row>
    <row r="58" spans="5:12" x14ac:dyDescent="0.25">
      <c r="E58" s="38"/>
      <c r="F58" s="38"/>
      <c r="G58" s="38"/>
      <c r="H58" s="38"/>
      <c r="I58" s="38"/>
      <c r="J58" s="38"/>
      <c r="K58" s="38"/>
      <c r="L58" s="38"/>
    </row>
    <row r="59" spans="5:12" x14ac:dyDescent="0.25">
      <c r="E59" s="38"/>
      <c r="F59" s="38"/>
      <c r="G59" s="38"/>
      <c r="H59" s="38"/>
      <c r="I59" s="38"/>
      <c r="J59" s="38"/>
      <c r="K59" s="38"/>
      <c r="L59" s="38"/>
    </row>
    <row r="60" spans="5:12" x14ac:dyDescent="0.25">
      <c r="E60" s="38"/>
      <c r="F60" s="38"/>
      <c r="G60" s="38"/>
      <c r="H60" s="38"/>
      <c r="I60" s="38"/>
      <c r="J60" s="38"/>
      <c r="K60" s="38"/>
      <c r="L60" s="38"/>
    </row>
    <row r="61" spans="5:12" x14ac:dyDescent="0.25">
      <c r="E61" s="38"/>
      <c r="F61" s="38"/>
      <c r="G61" s="38"/>
      <c r="H61" s="38"/>
      <c r="I61" s="38"/>
      <c r="J61" s="38"/>
      <c r="K61" s="38"/>
      <c r="L61" s="38"/>
    </row>
    <row r="62" spans="5:12" x14ac:dyDescent="0.25">
      <c r="E62" s="38"/>
      <c r="F62" s="38"/>
      <c r="G62" s="38"/>
      <c r="H62" s="38"/>
      <c r="I62" s="38"/>
      <c r="J62" s="38"/>
      <c r="K62" s="38"/>
      <c r="L62" s="38"/>
    </row>
    <row r="63" spans="5:12" x14ac:dyDescent="0.25">
      <c r="E63" s="38"/>
      <c r="F63" s="38"/>
      <c r="G63" s="38"/>
      <c r="H63" s="38"/>
      <c r="I63" s="38"/>
      <c r="J63" s="38"/>
      <c r="K63" s="38"/>
      <c r="L63" s="38"/>
    </row>
    <row r="64" spans="5:12" x14ac:dyDescent="0.25">
      <c r="E64" s="38"/>
      <c r="F64" s="38"/>
      <c r="G64" s="38"/>
      <c r="H64" s="38"/>
      <c r="I64" s="38"/>
      <c r="J64" s="38"/>
      <c r="K64" s="38"/>
      <c r="L64" s="38"/>
    </row>
    <row r="65" spans="5:12" x14ac:dyDescent="0.25">
      <c r="E65" s="38"/>
      <c r="F65" s="38"/>
      <c r="G65" s="38"/>
      <c r="H65" s="38"/>
      <c r="I65" s="38"/>
      <c r="J65" s="38"/>
      <c r="K65" s="38"/>
      <c r="L65" s="38"/>
    </row>
    <row r="66" spans="5:12" x14ac:dyDescent="0.25">
      <c r="E66" s="38"/>
      <c r="F66" s="38"/>
      <c r="G66" s="38"/>
      <c r="H66" s="38"/>
      <c r="I66" s="38"/>
      <c r="J66" s="38"/>
      <c r="K66" s="38"/>
      <c r="L66" s="38"/>
    </row>
    <row r="67" spans="5:12" x14ac:dyDescent="0.25">
      <c r="E67" s="38"/>
      <c r="F67" s="38"/>
      <c r="G67" s="38"/>
      <c r="H67" s="38"/>
      <c r="I67" s="38"/>
      <c r="J67" s="38"/>
      <c r="K67" s="38"/>
      <c r="L67" s="38"/>
    </row>
    <row r="68" spans="5:12" x14ac:dyDescent="0.25">
      <c r="E68" s="38"/>
      <c r="F68" s="38"/>
      <c r="G68" s="38"/>
      <c r="H68" s="38"/>
      <c r="I68" s="38"/>
      <c r="J68" s="38"/>
      <c r="K68" s="38"/>
      <c r="L68" s="38"/>
    </row>
    <row r="69" spans="5:12" x14ac:dyDescent="0.25">
      <c r="E69" s="38"/>
      <c r="F69" s="38"/>
      <c r="G69" s="38"/>
      <c r="H69" s="38"/>
      <c r="I69" s="38"/>
      <c r="J69" s="38"/>
      <c r="K69" s="38"/>
      <c r="L69" s="38"/>
    </row>
    <row r="70" spans="5:12" x14ac:dyDescent="0.25">
      <c r="E70" s="38"/>
      <c r="F70" s="38"/>
      <c r="G70" s="38"/>
      <c r="H70" s="38"/>
      <c r="I70" s="38"/>
      <c r="J70" s="38"/>
      <c r="K70" s="38"/>
      <c r="L70" s="38"/>
    </row>
    <row r="71" spans="5:12" x14ac:dyDescent="0.25">
      <c r="E71" s="38"/>
      <c r="F71" s="38"/>
      <c r="G71" s="38"/>
      <c r="H71" s="38"/>
      <c r="I71" s="38"/>
      <c r="J71" s="38"/>
      <c r="K71" s="38"/>
      <c r="L71" s="38"/>
    </row>
    <row r="72" spans="5:12" x14ac:dyDescent="0.25">
      <c r="E72" s="38"/>
      <c r="F72" s="38"/>
      <c r="G72" s="38"/>
      <c r="H72" s="38"/>
      <c r="I72" s="38"/>
      <c r="J72" s="38"/>
      <c r="K72" s="38"/>
      <c r="L72" s="38"/>
    </row>
    <row r="73" spans="5:12" x14ac:dyDescent="0.25">
      <c r="E73" s="38"/>
      <c r="F73" s="38"/>
      <c r="G73" s="38"/>
      <c r="H73" s="38"/>
      <c r="I73" s="38"/>
      <c r="J73" s="38"/>
      <c r="K73" s="38"/>
      <c r="L73" s="38"/>
    </row>
    <row r="74" spans="5:12" x14ac:dyDescent="0.25">
      <c r="E74" s="38"/>
      <c r="F74" s="38"/>
      <c r="G74" s="38"/>
      <c r="H74" s="38"/>
      <c r="I74" s="38"/>
      <c r="J74" s="38"/>
      <c r="K74" s="38"/>
      <c r="L74" s="38"/>
    </row>
    <row r="75" spans="5:12" x14ac:dyDescent="0.25">
      <c r="E75" s="38"/>
      <c r="F75" s="38"/>
      <c r="G75" s="38"/>
      <c r="H75" s="38"/>
      <c r="I75" s="38"/>
      <c r="J75" s="38"/>
      <c r="K75" s="38"/>
      <c r="L75" s="38"/>
    </row>
    <row r="76" spans="5:12" x14ac:dyDescent="0.25">
      <c r="E76" s="38"/>
      <c r="F76" s="38"/>
      <c r="G76" s="38"/>
      <c r="H76" s="38"/>
      <c r="I76" s="38"/>
      <c r="J76" s="38"/>
      <c r="K76" s="38"/>
      <c r="L76" s="38"/>
    </row>
    <row r="77" spans="5:12" x14ac:dyDescent="0.25">
      <c r="E77" s="38"/>
      <c r="F77" s="38"/>
      <c r="G77" s="38"/>
      <c r="H77" s="38"/>
      <c r="I77" s="38"/>
      <c r="J77" s="38"/>
      <c r="K77" s="38"/>
      <c r="L77" s="38"/>
    </row>
    <row r="78" spans="5:12" x14ac:dyDescent="0.25">
      <c r="E78" s="38"/>
      <c r="F78" s="38"/>
      <c r="G78" s="38"/>
      <c r="H78" s="38"/>
      <c r="I78" s="38"/>
      <c r="J78" s="38"/>
      <c r="K78" s="38"/>
      <c r="L78" s="38"/>
    </row>
    <row r="79" spans="5:12" x14ac:dyDescent="0.25">
      <c r="E79" s="38"/>
      <c r="F79" s="38"/>
      <c r="G79" s="38"/>
      <c r="H79" s="38"/>
      <c r="I79" s="38"/>
      <c r="J79" s="38"/>
      <c r="K79" s="38"/>
      <c r="L79" s="38"/>
    </row>
    <row r="80" spans="5:12" x14ac:dyDescent="0.25">
      <c r="E80" s="38"/>
      <c r="F80" s="38"/>
      <c r="G80" s="38"/>
      <c r="H80" s="38"/>
      <c r="I80" s="38"/>
      <c r="J80" s="38"/>
      <c r="K80" s="38"/>
      <c r="L80" s="38"/>
    </row>
    <row r="81" spans="5:12" x14ac:dyDescent="0.25">
      <c r="E81" s="38"/>
      <c r="F81" s="38"/>
      <c r="G81" s="38"/>
      <c r="H81" s="38"/>
      <c r="I81" s="38"/>
      <c r="J81" s="38"/>
      <c r="K81" s="38"/>
      <c r="L81" s="38"/>
    </row>
    <row r="82" spans="5:12" x14ac:dyDescent="0.25">
      <c r="E82" s="38"/>
      <c r="F82" s="38"/>
      <c r="G82" s="38"/>
      <c r="H82" s="38"/>
      <c r="I82" s="38"/>
      <c r="J82" s="38"/>
      <c r="K82" s="38"/>
      <c r="L82" s="38"/>
    </row>
    <row r="83" spans="5:12" x14ac:dyDescent="0.25">
      <c r="E83" s="38"/>
      <c r="F83" s="38"/>
      <c r="G83" s="38"/>
      <c r="H83" s="38"/>
      <c r="I83" s="38"/>
      <c r="J83" s="38"/>
      <c r="K83" s="38"/>
      <c r="L83" s="38"/>
    </row>
    <row r="84" spans="5:12" x14ac:dyDescent="0.25">
      <c r="E84" s="38"/>
      <c r="F84" s="38"/>
      <c r="G84" s="38"/>
      <c r="H84" s="38"/>
      <c r="I84" s="38"/>
      <c r="J84" s="38"/>
      <c r="K84" s="38"/>
      <c r="L84" s="38"/>
    </row>
    <row r="85" spans="5:12" x14ac:dyDescent="0.25">
      <c r="E85" s="38"/>
      <c r="F85" s="38"/>
      <c r="G85" s="38"/>
      <c r="H85" s="38"/>
      <c r="I85" s="38"/>
      <c r="J85" s="38"/>
      <c r="K85" s="38"/>
      <c r="L85" s="38"/>
    </row>
    <row r="86" spans="5:12" x14ac:dyDescent="0.25">
      <c r="E86" s="38"/>
      <c r="F86" s="38"/>
      <c r="G86" s="38"/>
      <c r="H86" s="38"/>
      <c r="I86" s="38"/>
      <c r="J86" s="38"/>
      <c r="K86" s="38"/>
      <c r="L86" s="38"/>
    </row>
    <row r="87" spans="5:12" x14ac:dyDescent="0.25">
      <c r="E87" s="38"/>
      <c r="F87" s="38"/>
      <c r="G87" s="38"/>
      <c r="H87" s="38"/>
      <c r="I87" s="38"/>
      <c r="J87" s="38"/>
      <c r="K87" s="38"/>
      <c r="L87" s="38"/>
    </row>
    <row r="88" spans="5:12" x14ac:dyDescent="0.25">
      <c r="E88" s="38"/>
      <c r="F88" s="38"/>
      <c r="G88" s="38"/>
      <c r="H88" s="38"/>
      <c r="I88" s="38"/>
      <c r="J88" s="38"/>
      <c r="K88" s="38"/>
      <c r="L88" s="38"/>
    </row>
    <row r="89" spans="5:12" x14ac:dyDescent="0.25">
      <c r="E89" s="38"/>
      <c r="F89" s="38"/>
      <c r="G89" s="38"/>
      <c r="H89" s="38"/>
      <c r="I89" s="38"/>
      <c r="J89" s="38"/>
      <c r="K89" s="38"/>
      <c r="L89" s="38"/>
    </row>
    <row r="90" spans="5:12" x14ac:dyDescent="0.25">
      <c r="E90" s="38"/>
      <c r="F90" s="38"/>
      <c r="G90" s="38"/>
      <c r="H90" s="38"/>
      <c r="I90" s="38"/>
      <c r="J90" s="38"/>
      <c r="K90" s="38"/>
      <c r="L90" s="38"/>
    </row>
    <row r="91" spans="5:12" x14ac:dyDescent="0.25">
      <c r="E91" s="38"/>
      <c r="F91" s="38"/>
      <c r="G91" s="38"/>
      <c r="H91" s="38"/>
      <c r="I91" s="38"/>
      <c r="J91" s="38"/>
      <c r="K91" s="38"/>
      <c r="L91" s="38"/>
    </row>
    <row r="92" spans="5:12" x14ac:dyDescent="0.25">
      <c r="E92" s="38"/>
      <c r="F92" s="38"/>
      <c r="G92" s="38"/>
      <c r="H92" s="38"/>
      <c r="I92" s="38"/>
      <c r="J92" s="38"/>
      <c r="K92" s="38"/>
      <c r="L92" s="38"/>
    </row>
    <row r="93" spans="5:12" x14ac:dyDescent="0.25">
      <c r="E93" s="38"/>
      <c r="F93" s="38"/>
      <c r="G93" s="38"/>
      <c r="H93" s="38"/>
      <c r="I93" s="38"/>
      <c r="J93" s="38"/>
      <c r="K93" s="38"/>
      <c r="L93" s="38"/>
    </row>
    <row r="94" spans="5:12" x14ac:dyDescent="0.25">
      <c r="E94" s="38"/>
      <c r="F94" s="38"/>
      <c r="G94" s="38"/>
      <c r="H94" s="38"/>
      <c r="I94" s="38"/>
      <c r="J94" s="38"/>
      <c r="K94" s="38"/>
      <c r="L94" s="38"/>
    </row>
    <row r="95" spans="5:12" x14ac:dyDescent="0.25">
      <c r="E95" s="38"/>
      <c r="F95" s="38"/>
      <c r="G95" s="38"/>
      <c r="H95" s="38"/>
      <c r="I95" s="38"/>
      <c r="J95" s="38"/>
      <c r="K95" s="38"/>
      <c r="L95" s="38"/>
    </row>
    <row r="96" spans="5:12" x14ac:dyDescent="0.25">
      <c r="E96" s="38"/>
      <c r="F96" s="38"/>
      <c r="G96" s="38"/>
      <c r="H96" s="38"/>
      <c r="I96" s="38"/>
      <c r="J96" s="38"/>
      <c r="K96" s="38"/>
      <c r="L96" s="38"/>
    </row>
    <row r="97" spans="5:12" x14ac:dyDescent="0.25">
      <c r="E97" s="38"/>
      <c r="F97" s="38"/>
      <c r="G97" s="38"/>
      <c r="H97" s="38"/>
      <c r="I97" s="38"/>
      <c r="J97" s="38"/>
      <c r="K97" s="38"/>
      <c r="L97" s="38"/>
    </row>
    <row r="98" spans="5:12" x14ac:dyDescent="0.25">
      <c r="E98" s="38"/>
      <c r="F98" s="38"/>
      <c r="G98" s="38"/>
      <c r="H98" s="38"/>
      <c r="I98" s="38"/>
      <c r="J98" s="38"/>
      <c r="K98" s="38"/>
      <c r="L98" s="38"/>
    </row>
    <row r="99" spans="5:12" x14ac:dyDescent="0.25">
      <c r="E99" s="38"/>
      <c r="F99" s="38"/>
      <c r="G99" s="38"/>
      <c r="H99" s="38"/>
      <c r="I99" s="38"/>
      <c r="J99" s="38"/>
      <c r="K99" s="38"/>
      <c r="L99" s="38"/>
    </row>
    <row r="100" spans="5:12" x14ac:dyDescent="0.25">
      <c r="E100" s="38"/>
      <c r="F100" s="38"/>
      <c r="G100" s="38"/>
      <c r="H100" s="38"/>
      <c r="I100" s="38"/>
      <c r="J100" s="38"/>
      <c r="K100" s="38"/>
      <c r="L100" s="38"/>
    </row>
    <row r="101" spans="5:12" x14ac:dyDescent="0.25">
      <c r="E101" s="38"/>
      <c r="F101" s="38"/>
      <c r="G101" s="38"/>
      <c r="H101" s="38"/>
      <c r="I101" s="38"/>
      <c r="J101" s="38"/>
      <c r="K101" s="38"/>
      <c r="L101" s="38"/>
    </row>
    <row r="102" spans="5:12" x14ac:dyDescent="0.25">
      <c r="E102" s="38"/>
      <c r="F102" s="38"/>
      <c r="G102" s="38"/>
      <c r="H102" s="38"/>
      <c r="I102" s="38"/>
      <c r="J102" s="38"/>
      <c r="K102" s="38"/>
      <c r="L102" s="38"/>
    </row>
    <row r="103" spans="5:12" x14ac:dyDescent="0.25">
      <c r="E103" s="38"/>
      <c r="F103" s="38"/>
      <c r="G103" s="38"/>
      <c r="H103" s="38"/>
      <c r="I103" s="38"/>
      <c r="J103" s="38"/>
      <c r="K103" s="38"/>
      <c r="L103" s="38"/>
    </row>
    <row r="104" spans="5:12" x14ac:dyDescent="0.25">
      <c r="E104" s="38"/>
      <c r="F104" s="38"/>
      <c r="G104" s="38"/>
      <c r="H104" s="38"/>
      <c r="I104" s="38"/>
      <c r="J104" s="38"/>
      <c r="K104" s="38"/>
      <c r="L104" s="38"/>
    </row>
    <row r="105" spans="5:12" x14ac:dyDescent="0.25">
      <c r="E105" s="38"/>
      <c r="F105" s="38"/>
      <c r="G105" s="38"/>
      <c r="H105" s="38"/>
      <c r="I105" s="38"/>
      <c r="J105" s="38"/>
      <c r="K105" s="38"/>
      <c r="L105" s="38"/>
    </row>
    <row r="106" spans="5:12" x14ac:dyDescent="0.25">
      <c r="E106" s="38"/>
      <c r="F106" s="38"/>
      <c r="G106" s="38"/>
      <c r="H106" s="38"/>
      <c r="I106" s="38"/>
      <c r="J106" s="38"/>
      <c r="K106" s="38"/>
      <c r="L106" s="38"/>
    </row>
    <row r="107" spans="5:12" x14ac:dyDescent="0.25">
      <c r="E107" s="38"/>
      <c r="F107" s="38"/>
      <c r="G107" s="38"/>
      <c r="H107" s="38"/>
      <c r="I107" s="38"/>
      <c r="J107" s="38"/>
      <c r="K107" s="38"/>
      <c r="L107" s="38"/>
    </row>
    <row r="108" spans="5:12" x14ac:dyDescent="0.25">
      <c r="E108" s="38"/>
      <c r="F108" s="38"/>
      <c r="G108" s="38"/>
      <c r="H108" s="38"/>
      <c r="I108" s="38"/>
      <c r="J108" s="38"/>
      <c r="K108" s="38"/>
      <c r="L108" s="38"/>
    </row>
    <row r="109" spans="5:12" x14ac:dyDescent="0.25">
      <c r="E109" s="38"/>
      <c r="F109" s="38"/>
      <c r="G109" s="38"/>
      <c r="H109" s="38"/>
      <c r="I109" s="38"/>
      <c r="J109" s="38"/>
      <c r="K109" s="38"/>
      <c r="L109" s="38"/>
    </row>
    <row r="110" spans="5:12" x14ac:dyDescent="0.25">
      <c r="E110" s="38"/>
      <c r="F110" s="38"/>
      <c r="G110" s="38"/>
      <c r="H110" s="38"/>
      <c r="I110" s="38"/>
      <c r="J110" s="38"/>
      <c r="K110" s="38"/>
      <c r="L110" s="38"/>
    </row>
    <row r="111" spans="5:12" x14ac:dyDescent="0.25">
      <c r="E111" s="38"/>
      <c r="F111" s="38"/>
      <c r="G111" s="38"/>
      <c r="H111" s="38"/>
      <c r="I111" s="38"/>
      <c r="J111" s="38"/>
      <c r="K111" s="38"/>
      <c r="L111" s="38"/>
    </row>
    <row r="112" spans="5:12" x14ac:dyDescent="0.25">
      <c r="E112" s="38"/>
      <c r="F112" s="38"/>
      <c r="G112" s="38"/>
      <c r="H112" s="38"/>
      <c r="I112" s="38"/>
      <c r="J112" s="38"/>
      <c r="K112" s="38"/>
      <c r="L112" s="38"/>
    </row>
    <row r="113" spans="5:12" x14ac:dyDescent="0.25">
      <c r="E113" s="38"/>
      <c r="F113" s="38"/>
      <c r="G113" s="38"/>
      <c r="H113" s="38"/>
      <c r="I113" s="38"/>
      <c r="J113" s="38"/>
      <c r="K113" s="38"/>
      <c r="L113" s="38"/>
    </row>
    <row r="114" spans="5:12" x14ac:dyDescent="0.25">
      <c r="E114" s="38"/>
      <c r="F114" s="38"/>
      <c r="G114" s="38"/>
      <c r="H114" s="38"/>
      <c r="I114" s="38"/>
      <c r="J114" s="38"/>
      <c r="K114" s="38"/>
      <c r="L114" s="38"/>
    </row>
    <row r="115" spans="5:12" x14ac:dyDescent="0.25">
      <c r="E115" s="38"/>
      <c r="F115" s="38"/>
      <c r="G115" s="38"/>
      <c r="H115" s="38"/>
      <c r="I115" s="38"/>
      <c r="J115" s="38"/>
      <c r="K115" s="38"/>
      <c r="L115" s="38"/>
    </row>
    <row r="116" spans="5:12" x14ac:dyDescent="0.25">
      <c r="E116" s="38"/>
      <c r="F116" s="38"/>
      <c r="G116" s="38"/>
      <c r="H116" s="38"/>
      <c r="I116" s="38"/>
      <c r="J116" s="38"/>
      <c r="K116" s="38"/>
      <c r="L116" s="38"/>
    </row>
    <row r="117" spans="5:12" x14ac:dyDescent="0.25">
      <c r="E117" s="38"/>
      <c r="F117" s="38"/>
      <c r="G117" s="38"/>
      <c r="H117" s="38"/>
      <c r="I117" s="38"/>
      <c r="J117" s="38"/>
      <c r="K117" s="38"/>
      <c r="L117" s="38"/>
    </row>
    <row r="118" spans="5:12" x14ac:dyDescent="0.25">
      <c r="E118" s="38"/>
      <c r="F118" s="38"/>
      <c r="G118" s="38"/>
      <c r="H118" s="38"/>
      <c r="I118" s="38"/>
      <c r="J118" s="38"/>
      <c r="K118" s="38"/>
      <c r="L118" s="38"/>
    </row>
    <row r="119" spans="5:12" x14ac:dyDescent="0.25">
      <c r="E119" s="38"/>
      <c r="F119" s="38"/>
      <c r="G119" s="38"/>
      <c r="H119" s="38"/>
      <c r="I119" s="38"/>
      <c r="J119" s="38"/>
      <c r="K119" s="38"/>
      <c r="L119" s="38"/>
    </row>
    <row r="120" spans="5:12" x14ac:dyDescent="0.25">
      <c r="E120" s="38"/>
      <c r="F120" s="38"/>
      <c r="G120" s="38"/>
      <c r="H120" s="38"/>
      <c r="I120" s="38"/>
      <c r="J120" s="38"/>
      <c r="K120" s="38"/>
      <c r="L120" s="38"/>
    </row>
    <row r="121" spans="5:12" x14ac:dyDescent="0.25">
      <c r="E121" s="38"/>
      <c r="F121" s="38"/>
      <c r="G121" s="38"/>
      <c r="H121" s="38"/>
      <c r="I121" s="38"/>
      <c r="J121" s="38"/>
      <c r="K121" s="38"/>
      <c r="L121" s="38"/>
    </row>
    <row r="122" spans="5:12" x14ac:dyDescent="0.25">
      <c r="E122" s="38"/>
      <c r="F122" s="38"/>
      <c r="G122" s="38"/>
      <c r="H122" s="38"/>
      <c r="I122" s="38"/>
      <c r="J122" s="38"/>
      <c r="K122" s="38"/>
      <c r="L122" s="38"/>
    </row>
    <row r="123" spans="5:12" x14ac:dyDescent="0.25">
      <c r="E123" s="38"/>
      <c r="F123" s="38"/>
      <c r="G123" s="38"/>
      <c r="H123" s="38"/>
      <c r="I123" s="38"/>
      <c r="J123" s="38"/>
      <c r="K123" s="38"/>
      <c r="L123" s="38"/>
    </row>
    <row r="124" spans="5:12" x14ac:dyDescent="0.25">
      <c r="E124" s="38"/>
      <c r="F124" s="38"/>
      <c r="G124" s="38"/>
      <c r="H124" s="38"/>
      <c r="I124" s="38"/>
      <c r="J124" s="38"/>
      <c r="K124" s="38"/>
      <c r="L124" s="38"/>
    </row>
    <row r="125" spans="5:12" x14ac:dyDescent="0.25">
      <c r="E125" s="38"/>
      <c r="F125" s="38"/>
      <c r="G125" s="38"/>
      <c r="H125" s="38"/>
      <c r="I125" s="38"/>
      <c r="J125" s="38"/>
      <c r="K125" s="38"/>
      <c r="L125" s="38"/>
    </row>
    <row r="126" spans="5:12" x14ac:dyDescent="0.25">
      <c r="E126" s="38"/>
      <c r="F126" s="38"/>
      <c r="G126" s="38"/>
      <c r="H126" s="38"/>
      <c r="I126" s="38"/>
      <c r="J126" s="38"/>
      <c r="K126" s="38"/>
      <c r="L126" s="38"/>
    </row>
    <row r="127" spans="5:12" x14ac:dyDescent="0.25">
      <c r="E127" s="38"/>
      <c r="F127" s="38"/>
      <c r="G127" s="38"/>
      <c r="H127" s="38"/>
      <c r="I127" s="38"/>
      <c r="J127" s="38"/>
      <c r="K127" s="38"/>
      <c r="L127" s="38"/>
    </row>
    <row r="128" spans="5:12" x14ac:dyDescent="0.25">
      <c r="E128" s="38"/>
      <c r="F128" s="38"/>
      <c r="G128" s="38"/>
      <c r="H128" s="38"/>
      <c r="I128" s="38"/>
      <c r="J128" s="38"/>
      <c r="K128" s="38"/>
      <c r="L128" s="38"/>
    </row>
    <row r="129" spans="5:12" x14ac:dyDescent="0.25">
      <c r="E129" s="38"/>
      <c r="F129" s="38"/>
      <c r="G129" s="38"/>
      <c r="H129" s="38"/>
      <c r="I129" s="38"/>
      <c r="J129" s="38"/>
      <c r="K129" s="38"/>
      <c r="L129" s="38"/>
    </row>
    <row r="130" spans="5:12" x14ac:dyDescent="0.25">
      <c r="E130" s="38"/>
      <c r="F130" s="38"/>
      <c r="G130" s="38"/>
      <c r="H130" s="38"/>
      <c r="I130" s="38"/>
      <c r="J130" s="38"/>
      <c r="K130" s="38"/>
      <c r="L130" s="38"/>
    </row>
    <row r="131" spans="5:12" x14ac:dyDescent="0.25">
      <c r="E131" s="38"/>
      <c r="F131" s="38"/>
      <c r="G131" s="38"/>
      <c r="H131" s="38"/>
      <c r="I131" s="38"/>
      <c r="J131" s="38"/>
      <c r="K131" s="38"/>
      <c r="L131" s="38"/>
    </row>
    <row r="132" spans="5:12" x14ac:dyDescent="0.25">
      <c r="E132" s="38"/>
      <c r="F132" s="38"/>
      <c r="G132" s="38"/>
      <c r="H132" s="38"/>
      <c r="I132" s="38"/>
      <c r="J132" s="38"/>
      <c r="K132" s="38"/>
      <c r="L132" s="38"/>
    </row>
    <row r="133" spans="5:12" x14ac:dyDescent="0.25">
      <c r="E133" s="38"/>
      <c r="F133" s="38"/>
      <c r="G133" s="38"/>
      <c r="H133" s="38"/>
      <c r="I133" s="38"/>
      <c r="J133" s="38"/>
      <c r="K133" s="38"/>
      <c r="L133" s="38"/>
    </row>
    <row r="134" spans="5:12" x14ac:dyDescent="0.25">
      <c r="E134" s="38"/>
      <c r="F134" s="38"/>
      <c r="G134" s="38"/>
      <c r="H134" s="38"/>
      <c r="I134" s="38"/>
      <c r="J134" s="38"/>
      <c r="K134" s="38"/>
      <c r="L134" s="38"/>
    </row>
    <row r="135" spans="5:12" x14ac:dyDescent="0.25">
      <c r="E135" s="38"/>
      <c r="F135" s="38"/>
      <c r="G135" s="38"/>
      <c r="H135" s="38"/>
      <c r="I135" s="38"/>
      <c r="J135" s="38"/>
      <c r="K135" s="38"/>
      <c r="L135" s="38"/>
    </row>
    <row r="136" spans="5:12" x14ac:dyDescent="0.25">
      <c r="E136" s="38"/>
      <c r="F136" s="38"/>
      <c r="G136" s="38"/>
      <c r="H136" s="38"/>
      <c r="I136" s="38"/>
      <c r="J136" s="38"/>
      <c r="K136" s="38"/>
      <c r="L136" s="38"/>
    </row>
    <row r="137" spans="5:12" x14ac:dyDescent="0.25">
      <c r="E137" s="38"/>
      <c r="F137" s="38"/>
      <c r="G137" s="38"/>
      <c r="H137" s="38"/>
      <c r="I137" s="38"/>
      <c r="J137" s="38"/>
      <c r="K137" s="38"/>
      <c r="L137" s="38"/>
    </row>
    <row r="138" spans="5:12" x14ac:dyDescent="0.25">
      <c r="E138" s="38"/>
      <c r="F138" s="38"/>
      <c r="G138" s="38"/>
      <c r="H138" s="38"/>
      <c r="I138" s="38"/>
      <c r="J138" s="38"/>
      <c r="K138" s="38"/>
      <c r="L138" s="38"/>
    </row>
    <row r="139" spans="5:12" x14ac:dyDescent="0.25">
      <c r="E139" s="38"/>
      <c r="F139" s="38"/>
      <c r="G139" s="38"/>
      <c r="H139" s="38"/>
      <c r="I139" s="38"/>
      <c r="J139" s="38"/>
      <c r="K139" s="38"/>
      <c r="L139" s="38"/>
    </row>
    <row r="140" spans="5:12" x14ac:dyDescent="0.25">
      <c r="E140" s="38"/>
      <c r="F140" s="38"/>
      <c r="G140" s="38"/>
      <c r="H140" s="38"/>
      <c r="I140" s="38"/>
      <c r="J140" s="38"/>
      <c r="K140" s="38"/>
      <c r="L140" s="38"/>
    </row>
    <row r="141" spans="5:12" x14ac:dyDescent="0.25">
      <c r="E141" s="38"/>
      <c r="F141" s="38"/>
      <c r="G141" s="38"/>
      <c r="H141" s="38"/>
      <c r="I141" s="38"/>
      <c r="J141" s="38"/>
      <c r="K141" s="38"/>
      <c r="L141" s="38"/>
    </row>
    <row r="142" spans="5:12" x14ac:dyDescent="0.25">
      <c r="E142" s="38"/>
      <c r="F142" s="38"/>
      <c r="G142" s="38"/>
      <c r="H142" s="38"/>
      <c r="I142" s="38"/>
      <c r="J142" s="38"/>
      <c r="K142" s="38"/>
      <c r="L142" s="38"/>
    </row>
    <row r="143" spans="5:12" x14ac:dyDescent="0.25">
      <c r="E143" s="38"/>
      <c r="F143" s="38"/>
      <c r="G143" s="38"/>
      <c r="H143" s="38"/>
      <c r="I143" s="38"/>
      <c r="J143" s="38"/>
      <c r="K143" s="38"/>
      <c r="L143" s="38"/>
    </row>
    <row r="144" spans="5:12" x14ac:dyDescent="0.25">
      <c r="E144" s="38"/>
      <c r="F144" s="38"/>
      <c r="G144" s="38"/>
      <c r="H144" s="38"/>
      <c r="I144" s="38"/>
      <c r="J144" s="38"/>
      <c r="K144" s="38"/>
      <c r="L144" s="38"/>
    </row>
    <row r="145" spans="5:12" x14ac:dyDescent="0.25">
      <c r="E145" s="38"/>
      <c r="F145" s="38"/>
      <c r="G145" s="38"/>
      <c r="H145" s="38"/>
      <c r="I145" s="38"/>
      <c r="J145" s="38"/>
      <c r="K145" s="38"/>
      <c r="L145" s="38"/>
    </row>
    <row r="146" spans="5:12" x14ac:dyDescent="0.25">
      <c r="E146" s="38"/>
      <c r="F146" s="38"/>
      <c r="G146" s="38"/>
      <c r="H146" s="38"/>
      <c r="I146" s="38"/>
      <c r="J146" s="38"/>
      <c r="K146" s="38"/>
      <c r="L146" s="38"/>
    </row>
    <row r="147" spans="5:12" x14ac:dyDescent="0.25">
      <c r="E147" s="38"/>
      <c r="F147" s="38"/>
      <c r="G147" s="38"/>
      <c r="H147" s="38"/>
      <c r="I147" s="38"/>
      <c r="J147" s="38"/>
      <c r="K147" s="38"/>
      <c r="L147" s="38"/>
    </row>
    <row r="148" spans="5:12" x14ac:dyDescent="0.25">
      <c r="E148" s="38"/>
      <c r="F148" s="38"/>
      <c r="G148" s="38"/>
      <c r="H148" s="38"/>
      <c r="I148" s="38"/>
      <c r="J148" s="38"/>
      <c r="K148" s="38"/>
      <c r="L148" s="38"/>
    </row>
    <row r="149" spans="5:12" x14ac:dyDescent="0.25">
      <c r="E149" s="38"/>
      <c r="F149" s="38"/>
      <c r="G149" s="38"/>
      <c r="H149" s="38"/>
      <c r="I149" s="38"/>
      <c r="J149" s="38"/>
      <c r="K149" s="38"/>
      <c r="L149" s="38"/>
    </row>
    <row r="150" spans="5:12" x14ac:dyDescent="0.25">
      <c r="E150" s="38"/>
      <c r="F150" s="38"/>
      <c r="G150" s="38"/>
      <c r="H150" s="38"/>
      <c r="I150" s="38"/>
      <c r="J150" s="38"/>
      <c r="K150" s="38"/>
      <c r="L150" s="38"/>
    </row>
    <row r="151" spans="5:12" x14ac:dyDescent="0.25">
      <c r="E151" s="38"/>
      <c r="F151" s="38"/>
      <c r="G151" s="38"/>
      <c r="H151" s="38"/>
      <c r="I151" s="38"/>
      <c r="J151" s="38"/>
      <c r="K151" s="38"/>
      <c r="L151" s="38"/>
    </row>
    <row r="152" spans="5:12" x14ac:dyDescent="0.25">
      <c r="E152" s="38"/>
      <c r="F152" s="38"/>
      <c r="G152" s="38"/>
      <c r="H152" s="38"/>
      <c r="I152" s="38"/>
      <c r="J152" s="38"/>
      <c r="K152" s="38"/>
      <c r="L152" s="38"/>
    </row>
    <row r="153" spans="5:12" x14ac:dyDescent="0.25">
      <c r="E153" s="38"/>
      <c r="F153" s="38"/>
      <c r="G153" s="38"/>
      <c r="H153" s="38"/>
      <c r="I153" s="38"/>
      <c r="J153" s="38"/>
      <c r="K153" s="38"/>
      <c r="L153" s="38"/>
    </row>
    <row r="154" spans="5:12" x14ac:dyDescent="0.25">
      <c r="E154" s="38"/>
      <c r="F154" s="38"/>
      <c r="G154" s="38"/>
      <c r="H154" s="38"/>
      <c r="I154" s="38"/>
      <c r="J154" s="38"/>
      <c r="K154" s="38"/>
      <c r="L154" s="38"/>
    </row>
    <row r="155" spans="5:12" x14ac:dyDescent="0.25">
      <c r="E155" s="38"/>
      <c r="F155" s="38"/>
      <c r="G155" s="38"/>
      <c r="H155" s="38"/>
      <c r="I155" s="38"/>
      <c r="J155" s="38"/>
      <c r="K155" s="38"/>
      <c r="L155" s="38"/>
    </row>
    <row r="156" spans="5:12" x14ac:dyDescent="0.25">
      <c r="E156" s="38"/>
      <c r="F156" s="38"/>
      <c r="G156" s="38"/>
      <c r="H156" s="38"/>
      <c r="I156" s="38"/>
      <c r="J156" s="38"/>
      <c r="K156" s="38"/>
      <c r="L156" s="38"/>
    </row>
    <row r="157" spans="5:12" x14ac:dyDescent="0.25">
      <c r="E157" s="38"/>
      <c r="F157" s="38"/>
      <c r="G157" s="38"/>
      <c r="H157" s="38"/>
      <c r="I157" s="38"/>
      <c r="J157" s="38"/>
      <c r="K157" s="38"/>
      <c r="L157" s="38"/>
    </row>
    <row r="158" spans="5:12" x14ac:dyDescent="0.25">
      <c r="E158" s="38"/>
      <c r="F158" s="38"/>
      <c r="G158" s="38"/>
      <c r="H158" s="38"/>
      <c r="I158" s="38"/>
      <c r="J158" s="38"/>
      <c r="K158" s="38"/>
      <c r="L158" s="38"/>
    </row>
    <row r="159" spans="5:12" x14ac:dyDescent="0.25">
      <c r="E159" s="38"/>
      <c r="F159" s="38"/>
      <c r="G159" s="38"/>
      <c r="H159" s="38"/>
      <c r="I159" s="38"/>
      <c r="J159" s="38"/>
      <c r="K159" s="38"/>
      <c r="L159" s="38"/>
    </row>
    <row r="160" spans="5:12" x14ac:dyDescent="0.25">
      <c r="E160" s="38"/>
      <c r="F160" s="38"/>
      <c r="G160" s="38"/>
      <c r="H160" s="38"/>
      <c r="I160" s="38"/>
      <c r="J160" s="38"/>
      <c r="K160" s="38"/>
      <c r="L160" s="38"/>
    </row>
    <row r="161" spans="5:12" x14ac:dyDescent="0.25">
      <c r="E161" s="38"/>
      <c r="F161" s="38"/>
      <c r="G161" s="38"/>
      <c r="H161" s="38"/>
      <c r="I161" s="38"/>
      <c r="J161" s="38"/>
      <c r="K161" s="38"/>
      <c r="L161" s="38"/>
    </row>
    <row r="162" spans="5:12" x14ac:dyDescent="0.25">
      <c r="E162" s="38"/>
      <c r="F162" s="38"/>
      <c r="G162" s="38"/>
      <c r="H162" s="38"/>
      <c r="I162" s="38"/>
      <c r="J162" s="38"/>
      <c r="K162" s="38"/>
      <c r="L162" s="38"/>
    </row>
    <row r="163" spans="5:12" x14ac:dyDescent="0.25">
      <c r="E163" s="38"/>
      <c r="F163" s="38"/>
      <c r="G163" s="38"/>
      <c r="H163" s="38"/>
      <c r="I163" s="38"/>
      <c r="J163" s="38"/>
      <c r="K163" s="38"/>
      <c r="L163" s="38"/>
    </row>
  </sheetData>
  <sheetProtection algorithmName="SHA-512" hashValue="zBuy25X1DNwBwq0d75e6skV2QWp91yd9ubQmgsl3ZVaMIjLewd2HPqlxO0+FmeUTHt/6JHCd+c3V1l4cQ1lGjw==" saltValue="hy76pvomqm+Pdc2wU6gUcQ==" spinCount="100000" sheet="1" insertColumns="0" selectLockedCells="1"/>
  <customSheetViews>
    <customSheetView guid="{4652D98A-10A8-4A41-BE02-6BC110D8BB01}" showGridLines="0">
      <pane xSplit="4" ySplit="4" topLeftCell="E5"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3" priority="2" stopIfTrue="1">
      <formula>WEEKDAY($B5,2)&gt;5</formula>
    </cfRule>
  </conditionalFormatting>
  <pageMargins left="0.7" right="0.7" top="0.78740157499999996" bottom="0.78740157499999996"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 stopIfTrue="1" id="{0BBD6B6D-712A-4DD4-BE11-D71527F137C5}">
            <xm:f>MATCH($B5,Feiertage!$B$2:$B$49,0)&gt;0</xm:f>
            <x14:dxf>
              <fill>
                <patternFill>
                  <bgColor theme="5" tint="0.59996337778862885"/>
                </patternFill>
              </fill>
            </x14:dxf>
          </x14:cfRule>
          <xm:sqref>B5:L35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249977111117893"/>
  </sheetPr>
  <dimension ref="A1:S49"/>
  <sheetViews>
    <sheetView workbookViewId="0">
      <selection activeCell="G2" sqref="G2"/>
    </sheetView>
  </sheetViews>
  <sheetFormatPr baseColWidth="10" defaultRowHeight="15" x14ac:dyDescent="0.25"/>
  <cols>
    <col min="1" max="2" width="10.140625" customWidth="1"/>
    <col min="3" max="3" width="14.42578125" style="38" customWidth="1"/>
    <col min="4" max="4" width="32" style="38" customWidth="1"/>
    <col min="5" max="5" width="5.5703125" customWidth="1"/>
    <col min="6" max="6" width="21" bestFit="1" customWidth="1"/>
    <col min="8" max="19" width="11.42578125" style="38"/>
  </cols>
  <sheetData>
    <row r="1" spans="1:7" ht="15.75" x14ac:dyDescent="0.3">
      <c r="A1" s="39" t="s">
        <v>4</v>
      </c>
      <c r="B1" s="30">
        <f ca="1">YEAR(Januar!B1)</f>
        <v>2019</v>
      </c>
      <c r="C1" s="31" t="s">
        <v>15</v>
      </c>
      <c r="D1" s="32"/>
    </row>
    <row r="2" spans="1:7" x14ac:dyDescent="0.25">
      <c r="A2" s="40">
        <f ca="1">DATEVALUE("01.01."&amp;$B$1)</f>
        <v>42004</v>
      </c>
      <c r="B2" s="33">
        <f ca="1">IF(C2="x",A2,0)</f>
        <v>42004</v>
      </c>
      <c r="C2" s="34" t="s">
        <v>16</v>
      </c>
      <c r="D2" s="35" t="s">
        <v>17</v>
      </c>
      <c r="F2" s="41" t="s">
        <v>49</v>
      </c>
      <c r="G2" s="42" t="s">
        <v>51</v>
      </c>
    </row>
    <row r="3" spans="1:7" x14ac:dyDescent="0.25">
      <c r="A3" s="40">
        <f ca="1">DATEVALUE("02.01."&amp;$B$1)</f>
        <v>42005</v>
      </c>
      <c r="B3" s="33">
        <f>IF(C3="x",A3,0)</f>
        <v>0</v>
      </c>
      <c r="C3" s="34"/>
      <c r="D3" s="35" t="s">
        <v>18</v>
      </c>
      <c r="F3" s="38"/>
      <c r="G3" s="38"/>
    </row>
    <row r="4" spans="1:7" x14ac:dyDescent="0.25">
      <c r="A4" s="40">
        <f ca="1">DATEVALUE("06.01."&amp;$B$1)</f>
        <v>42009</v>
      </c>
      <c r="B4" s="33">
        <f t="shared" ref="B4:B49" ca="1" si="0">IF(C4="x",A4,0)</f>
        <v>42009</v>
      </c>
      <c r="C4" s="34" t="s">
        <v>16</v>
      </c>
      <c r="D4" s="35" t="s">
        <v>19</v>
      </c>
      <c r="F4" s="38"/>
      <c r="G4" s="38"/>
    </row>
    <row r="5" spans="1:7" x14ac:dyDescent="0.25">
      <c r="A5" s="40">
        <f ca="1">A8-48</f>
        <v>42066</v>
      </c>
      <c r="B5" s="33">
        <f t="shared" si="0"/>
        <v>0</v>
      </c>
      <c r="C5" s="34"/>
      <c r="D5" s="35" t="s">
        <v>20</v>
      </c>
      <c r="F5" s="38"/>
      <c r="G5" s="38"/>
    </row>
    <row r="6" spans="1:7" x14ac:dyDescent="0.25">
      <c r="A6" s="40">
        <f ca="1">A8-2</f>
        <v>42112</v>
      </c>
      <c r="B6" s="33">
        <f t="shared" ca="1" si="0"/>
        <v>42112</v>
      </c>
      <c r="C6" s="34" t="s">
        <v>16</v>
      </c>
      <c r="D6" s="35" t="s">
        <v>21</v>
      </c>
      <c r="F6" s="38"/>
      <c r="G6" s="38"/>
    </row>
    <row r="7" spans="1:7" x14ac:dyDescent="0.25">
      <c r="A7" s="40">
        <f ca="1">A8-1</f>
        <v>42113</v>
      </c>
      <c r="B7" s="33">
        <f t="shared" si="0"/>
        <v>0</v>
      </c>
      <c r="C7" s="34"/>
      <c r="D7" s="35" t="s">
        <v>22</v>
      </c>
      <c r="F7" s="38"/>
      <c r="G7" s="38"/>
    </row>
    <row r="8" spans="1:7" x14ac:dyDescent="0.25">
      <c r="A8" s="43">
        <f ca="1">DATE(B1,3,28)+MOD(24-MOD(B1,19)*10.63,29)-MOD(TRUNC(B1*5/4)+MOD(24-MOD(B1,19)*10.63,29)+1,7)</f>
        <v>42114</v>
      </c>
      <c r="B8" s="33">
        <f t="shared" ca="1" si="0"/>
        <v>42114</v>
      </c>
      <c r="C8" s="34" t="s">
        <v>16</v>
      </c>
      <c r="D8" s="35" t="s">
        <v>23</v>
      </c>
      <c r="F8" s="38"/>
      <c r="G8" s="38"/>
    </row>
    <row r="9" spans="1:7" x14ac:dyDescent="0.25">
      <c r="A9" s="43">
        <f ca="1">A8+1</f>
        <v>42115</v>
      </c>
      <c r="B9" s="33">
        <f t="shared" ca="1" si="0"/>
        <v>42115</v>
      </c>
      <c r="C9" s="34" t="s">
        <v>16</v>
      </c>
      <c r="D9" s="35" t="s">
        <v>24</v>
      </c>
      <c r="F9" s="38"/>
      <c r="G9" s="38"/>
    </row>
    <row r="10" spans="1:7" x14ac:dyDescent="0.25">
      <c r="A10" s="40">
        <f ca="1">DATEVALUE("01.05."&amp;$B$1)</f>
        <v>42124</v>
      </c>
      <c r="B10" s="33">
        <f t="shared" ca="1" si="0"/>
        <v>42124</v>
      </c>
      <c r="C10" s="34" t="s">
        <v>16</v>
      </c>
      <c r="D10" s="35" t="s">
        <v>25</v>
      </c>
      <c r="F10" s="38"/>
      <c r="G10" s="38"/>
    </row>
    <row r="11" spans="1:7" x14ac:dyDescent="0.25">
      <c r="A11" s="40">
        <f ca="1">A8+39</f>
        <v>42153</v>
      </c>
      <c r="B11" s="33">
        <f t="shared" ca="1" si="0"/>
        <v>42153</v>
      </c>
      <c r="C11" s="34" t="s">
        <v>16</v>
      </c>
      <c r="D11" s="35" t="s">
        <v>26</v>
      </c>
      <c r="F11" s="38"/>
      <c r="G11" s="38"/>
    </row>
    <row r="12" spans="1:7" x14ac:dyDescent="0.25">
      <c r="A12" s="40">
        <f ca="1">DATE($B$1,5,1)+15-WEEKDAY(DATE($B$1,5,1))</f>
        <v>42135</v>
      </c>
      <c r="B12" s="33">
        <f t="shared" si="0"/>
        <v>0</v>
      </c>
      <c r="C12" s="34"/>
      <c r="D12" s="35" t="s">
        <v>27</v>
      </c>
      <c r="F12" s="38"/>
      <c r="G12" s="38"/>
    </row>
    <row r="13" spans="1:7" x14ac:dyDescent="0.25">
      <c r="A13" s="40">
        <f ca="1">A8+48</f>
        <v>42162</v>
      </c>
      <c r="B13" s="33">
        <f t="shared" si="0"/>
        <v>0</v>
      </c>
      <c r="C13" s="34"/>
      <c r="D13" s="35" t="s">
        <v>28</v>
      </c>
      <c r="F13" s="38"/>
      <c r="G13" s="38"/>
    </row>
    <row r="14" spans="1:7" x14ac:dyDescent="0.25">
      <c r="A14" s="40">
        <f ca="1">A8+49</f>
        <v>42163</v>
      </c>
      <c r="B14" s="33">
        <f t="shared" ca="1" si="0"/>
        <v>42163</v>
      </c>
      <c r="C14" s="34" t="s">
        <v>16</v>
      </c>
      <c r="D14" s="35" t="s">
        <v>29</v>
      </c>
      <c r="F14" s="38"/>
      <c r="G14" s="38"/>
    </row>
    <row r="15" spans="1:7" x14ac:dyDescent="0.25">
      <c r="A15" s="40">
        <f ca="1">A8+50</f>
        <v>42164</v>
      </c>
      <c r="B15" s="33">
        <f t="shared" ca="1" si="0"/>
        <v>42164</v>
      </c>
      <c r="C15" s="34" t="s">
        <v>16</v>
      </c>
      <c r="D15" s="35" t="s">
        <v>30</v>
      </c>
      <c r="F15" s="38"/>
      <c r="G15" s="38"/>
    </row>
    <row r="16" spans="1:7" x14ac:dyDescent="0.25">
      <c r="A16" s="40">
        <f ca="1">A8+60</f>
        <v>42174</v>
      </c>
      <c r="B16" s="33">
        <f t="shared" si="0"/>
        <v>0</v>
      </c>
      <c r="C16" s="34"/>
      <c r="D16" s="35" t="s">
        <v>31</v>
      </c>
      <c r="F16" s="38"/>
      <c r="G16" s="38"/>
    </row>
    <row r="17" spans="1:7" x14ac:dyDescent="0.25">
      <c r="A17" s="40">
        <f ca="1">DATEVALUE("01.08."&amp;$B$1)</f>
        <v>42216</v>
      </c>
      <c r="B17" s="33">
        <f t="shared" si="0"/>
        <v>0</v>
      </c>
      <c r="C17" s="34"/>
      <c r="D17" s="35" t="s">
        <v>32</v>
      </c>
      <c r="F17" s="38"/>
      <c r="G17" s="38"/>
    </row>
    <row r="18" spans="1:7" x14ac:dyDescent="0.25">
      <c r="A18" s="40">
        <f ca="1">DATEVALUE("03.10."&amp;$B$1)</f>
        <v>42279</v>
      </c>
      <c r="B18" s="33">
        <f t="shared" ca="1" si="0"/>
        <v>42279</v>
      </c>
      <c r="C18" s="34" t="s">
        <v>16</v>
      </c>
      <c r="D18" s="35" t="s">
        <v>33</v>
      </c>
      <c r="F18" s="38"/>
      <c r="G18" s="38"/>
    </row>
    <row r="19" spans="1:7" x14ac:dyDescent="0.25">
      <c r="A19" s="40">
        <f ca="1">DATE($B$1,10,1)+7-WEEKDAY(DATE($B$1,10,1),2)</f>
        <v>42282</v>
      </c>
      <c r="B19" s="33">
        <f t="shared" si="0"/>
        <v>0</v>
      </c>
      <c r="C19" s="34"/>
      <c r="D19" s="35" t="s">
        <v>34</v>
      </c>
      <c r="F19" s="38"/>
      <c r="G19" s="38"/>
    </row>
    <row r="20" spans="1:7" x14ac:dyDescent="0.25">
      <c r="A20" s="40">
        <f ca="1">DATEVALUE("26.10."&amp;$B$1)</f>
        <v>42302</v>
      </c>
      <c r="B20" s="33">
        <f t="shared" si="0"/>
        <v>0</v>
      </c>
      <c r="C20" s="34"/>
      <c r="D20" s="35" t="s">
        <v>35</v>
      </c>
      <c r="F20" s="38"/>
      <c r="G20" s="38"/>
    </row>
    <row r="21" spans="1:7" x14ac:dyDescent="0.25">
      <c r="A21" s="40">
        <f ca="1">DATEVALUE("31.10."&amp;$B$1)</f>
        <v>42307</v>
      </c>
      <c r="B21" s="33">
        <f t="shared" si="0"/>
        <v>0</v>
      </c>
      <c r="C21" s="34"/>
      <c r="D21" s="35" t="s">
        <v>36</v>
      </c>
      <c r="F21" s="38"/>
      <c r="G21" s="38"/>
    </row>
    <row r="22" spans="1:7" x14ac:dyDescent="0.25">
      <c r="A22" s="40">
        <f ca="1">DATEVALUE("01.11."&amp;$B$1)</f>
        <v>42308</v>
      </c>
      <c r="B22" s="33">
        <f t="shared" si="0"/>
        <v>0</v>
      </c>
      <c r="C22" s="34"/>
      <c r="D22" s="35" t="s">
        <v>37</v>
      </c>
      <c r="F22" s="38"/>
      <c r="G22" s="38"/>
    </row>
    <row r="23" spans="1:7" x14ac:dyDescent="0.25">
      <c r="A23" s="40">
        <f ca="1">DATE($B$1,12,25)-WEEKDAY(DATE($B$1,12,25),2)-35</f>
        <v>42324</v>
      </c>
      <c r="B23" s="33">
        <f t="shared" si="0"/>
        <v>0</v>
      </c>
      <c r="C23" s="34"/>
      <c r="D23" s="35" t="s">
        <v>38</v>
      </c>
      <c r="F23" s="38"/>
      <c r="G23" s="38"/>
    </row>
    <row r="24" spans="1:7" x14ac:dyDescent="0.25">
      <c r="A24" s="40">
        <f ca="1">DATE($B$1,12,25)-WEEKDAY(DATE($B$1,12,25),2)-32</f>
        <v>42327</v>
      </c>
      <c r="B24" s="33">
        <f t="shared" si="0"/>
        <v>0</v>
      </c>
      <c r="C24" s="34"/>
      <c r="D24" s="35" t="s">
        <v>39</v>
      </c>
      <c r="F24" s="38"/>
      <c r="G24" s="38"/>
    </row>
    <row r="25" spans="1:7" x14ac:dyDescent="0.25">
      <c r="A25" s="40">
        <f ca="1">DATE($B$1,12,25)-WEEKDAY(DATE($B$1,12,25),2)-28</f>
        <v>42331</v>
      </c>
      <c r="B25" s="33">
        <f t="shared" si="0"/>
        <v>0</v>
      </c>
      <c r="C25" s="34"/>
      <c r="D25" s="35" t="s">
        <v>40</v>
      </c>
      <c r="F25" s="38"/>
      <c r="G25" s="38"/>
    </row>
    <row r="26" spans="1:7" x14ac:dyDescent="0.25">
      <c r="A26" s="40">
        <f ca="1">DATE($B$1,12,25)-WEEKDAY(DATE($B$1,12,25),2)-21</f>
        <v>42338</v>
      </c>
      <c r="B26" s="33">
        <f t="shared" si="0"/>
        <v>0</v>
      </c>
      <c r="C26" s="34"/>
      <c r="D26" s="35" t="s">
        <v>41</v>
      </c>
      <c r="F26" s="38"/>
      <c r="G26" s="38"/>
    </row>
    <row r="27" spans="1:7" x14ac:dyDescent="0.25">
      <c r="A27" s="40">
        <f ca="1">DATE($B$1,12,25)-WEEKDAY(DATE($B$1,12,25),2)-14</f>
        <v>42345</v>
      </c>
      <c r="B27" s="33">
        <f t="shared" si="0"/>
        <v>0</v>
      </c>
      <c r="C27" s="34"/>
      <c r="D27" s="35" t="s">
        <v>42</v>
      </c>
      <c r="F27" s="38"/>
      <c r="G27" s="38"/>
    </row>
    <row r="28" spans="1:7" x14ac:dyDescent="0.25">
      <c r="A28" s="40">
        <f ca="1">DATE($B$1,12,25)-WEEKDAY(DATE($B$1,12,25),2)-7</f>
        <v>42352</v>
      </c>
      <c r="B28" s="33">
        <f t="shared" si="0"/>
        <v>0</v>
      </c>
      <c r="C28" s="34"/>
      <c r="D28" s="35" t="s">
        <v>43</v>
      </c>
      <c r="F28" s="38"/>
      <c r="G28" s="38"/>
    </row>
    <row r="29" spans="1:7" x14ac:dyDescent="0.25">
      <c r="A29" s="40">
        <f ca="1">DATE($B$1,12,25)-WEEKDAY(DATE($B$1,12,25),2)</f>
        <v>42359</v>
      </c>
      <c r="B29" s="33">
        <f t="shared" si="0"/>
        <v>0</v>
      </c>
      <c r="C29" s="34"/>
      <c r="D29" s="35" t="s">
        <v>44</v>
      </c>
      <c r="F29" s="38"/>
      <c r="G29" s="38"/>
    </row>
    <row r="30" spans="1:7" x14ac:dyDescent="0.25">
      <c r="A30" s="40">
        <f ca="1">DATEVALUE("24.12."&amp;$B$1)</f>
        <v>42361</v>
      </c>
      <c r="B30" s="33">
        <f t="shared" si="0"/>
        <v>0</v>
      </c>
      <c r="C30" s="34"/>
      <c r="D30" s="35" t="s">
        <v>45</v>
      </c>
      <c r="F30" s="38"/>
      <c r="G30" s="38"/>
    </row>
    <row r="31" spans="1:7" x14ac:dyDescent="0.25">
      <c r="A31" s="40">
        <f ca="1">DATEVALUE("25.12."&amp;$B$1)</f>
        <v>42362</v>
      </c>
      <c r="B31" s="33">
        <f t="shared" ca="1" si="0"/>
        <v>42362</v>
      </c>
      <c r="C31" s="34" t="s">
        <v>16</v>
      </c>
      <c r="D31" s="35" t="s">
        <v>46</v>
      </c>
      <c r="F31" s="38"/>
      <c r="G31" s="38"/>
    </row>
    <row r="32" spans="1:7" x14ac:dyDescent="0.25">
      <c r="A32" s="40">
        <f ca="1">DATEVALUE("26.12."&amp;$B$1)</f>
        <v>42363</v>
      </c>
      <c r="B32" s="33">
        <f t="shared" ca="1" si="0"/>
        <v>42363</v>
      </c>
      <c r="C32" s="34" t="s">
        <v>16</v>
      </c>
      <c r="D32" s="35" t="s">
        <v>47</v>
      </c>
      <c r="F32" s="38"/>
      <c r="G32" s="38"/>
    </row>
    <row r="33" spans="1:7" x14ac:dyDescent="0.25">
      <c r="A33" s="40">
        <f ca="1">DATEVALUE("31.12."&amp;$B$1)</f>
        <v>42368</v>
      </c>
      <c r="B33" s="33">
        <f t="shared" si="0"/>
        <v>0</v>
      </c>
      <c r="C33" s="34"/>
      <c r="D33" s="35" t="s">
        <v>48</v>
      </c>
      <c r="F33" s="38"/>
      <c r="G33" s="38"/>
    </row>
    <row r="34" spans="1:7" x14ac:dyDescent="0.25">
      <c r="A34" s="36"/>
      <c r="B34" s="33">
        <f t="shared" si="0"/>
        <v>0</v>
      </c>
      <c r="C34" s="37"/>
      <c r="D34" s="37"/>
      <c r="F34" s="38"/>
      <c r="G34" s="38"/>
    </row>
    <row r="35" spans="1:7" x14ac:dyDescent="0.25">
      <c r="A35" s="36"/>
      <c r="B35" s="33">
        <f t="shared" si="0"/>
        <v>0</v>
      </c>
      <c r="C35" s="37"/>
      <c r="D35" s="37"/>
      <c r="F35" s="38"/>
      <c r="G35" s="38"/>
    </row>
    <row r="36" spans="1:7" x14ac:dyDescent="0.25">
      <c r="A36" s="36"/>
      <c r="B36" s="33">
        <f t="shared" si="0"/>
        <v>0</v>
      </c>
      <c r="C36" s="37"/>
      <c r="D36" s="37"/>
      <c r="F36" s="38"/>
      <c r="G36" s="38"/>
    </row>
    <row r="37" spans="1:7" x14ac:dyDescent="0.25">
      <c r="A37" s="36"/>
      <c r="B37" s="33">
        <f t="shared" si="0"/>
        <v>0</v>
      </c>
      <c r="C37" s="37"/>
      <c r="D37" s="37"/>
      <c r="F37" s="38"/>
      <c r="G37" s="38"/>
    </row>
    <row r="38" spans="1:7" x14ac:dyDescent="0.25">
      <c r="A38" s="36"/>
      <c r="B38" s="33">
        <f t="shared" si="0"/>
        <v>0</v>
      </c>
      <c r="C38" s="37"/>
      <c r="D38" s="37"/>
      <c r="F38" s="38"/>
      <c r="G38" s="38"/>
    </row>
    <row r="39" spans="1:7" x14ac:dyDescent="0.25">
      <c r="A39" s="36"/>
      <c r="B39" s="33">
        <f t="shared" si="0"/>
        <v>0</v>
      </c>
      <c r="C39" s="37"/>
      <c r="D39" s="37"/>
      <c r="F39" s="38"/>
      <c r="G39" s="38"/>
    </row>
    <row r="40" spans="1:7" x14ac:dyDescent="0.25">
      <c r="A40" s="36"/>
      <c r="B40" s="33">
        <f t="shared" si="0"/>
        <v>0</v>
      </c>
      <c r="C40" s="37"/>
      <c r="D40" s="37"/>
      <c r="F40" s="38"/>
      <c r="G40" s="38"/>
    </row>
    <row r="41" spans="1:7" x14ac:dyDescent="0.25">
      <c r="A41" s="36"/>
      <c r="B41" s="33">
        <f t="shared" si="0"/>
        <v>0</v>
      </c>
      <c r="C41" s="37"/>
      <c r="D41" s="37"/>
      <c r="F41" s="38"/>
      <c r="G41" s="38"/>
    </row>
    <row r="42" spans="1:7" x14ac:dyDescent="0.25">
      <c r="A42" s="36"/>
      <c r="B42" s="33">
        <f t="shared" si="0"/>
        <v>0</v>
      </c>
      <c r="C42" s="37"/>
      <c r="D42" s="37"/>
      <c r="F42" s="38"/>
      <c r="G42" s="38"/>
    </row>
    <row r="43" spans="1:7" x14ac:dyDescent="0.25">
      <c r="A43" s="36"/>
      <c r="B43" s="33">
        <f t="shared" si="0"/>
        <v>0</v>
      </c>
      <c r="C43" s="37"/>
      <c r="D43" s="37"/>
      <c r="F43" s="38"/>
      <c r="G43" s="38"/>
    </row>
    <row r="44" spans="1:7" x14ac:dyDescent="0.25">
      <c r="A44" s="36"/>
      <c r="B44" s="33">
        <f t="shared" si="0"/>
        <v>0</v>
      </c>
      <c r="C44" s="37"/>
      <c r="D44" s="37"/>
      <c r="F44" s="38"/>
      <c r="G44" s="38"/>
    </row>
    <row r="45" spans="1:7" x14ac:dyDescent="0.25">
      <c r="A45" s="37"/>
      <c r="B45" s="33">
        <f t="shared" si="0"/>
        <v>0</v>
      </c>
      <c r="C45" s="37"/>
      <c r="D45" s="37"/>
      <c r="F45" s="38"/>
      <c r="G45" s="38"/>
    </row>
    <row r="46" spans="1:7" x14ac:dyDescent="0.25">
      <c r="A46" s="37"/>
      <c r="B46" s="33">
        <f t="shared" si="0"/>
        <v>0</v>
      </c>
      <c r="C46" s="37"/>
      <c r="D46" s="37"/>
      <c r="F46" s="38"/>
      <c r="G46" s="38"/>
    </row>
    <row r="47" spans="1:7" x14ac:dyDescent="0.25">
      <c r="A47" s="36"/>
      <c r="B47" s="33">
        <f t="shared" si="0"/>
        <v>0</v>
      </c>
      <c r="C47" s="37"/>
      <c r="D47" s="37"/>
      <c r="F47" s="38"/>
      <c r="G47" s="38"/>
    </row>
    <row r="48" spans="1:7" x14ac:dyDescent="0.25">
      <c r="A48" s="37"/>
      <c r="B48" s="33">
        <f t="shared" si="0"/>
        <v>0</v>
      </c>
      <c r="C48" s="37"/>
      <c r="D48" s="37"/>
      <c r="F48" s="38"/>
      <c r="G48" s="38"/>
    </row>
    <row r="49" spans="1:7" x14ac:dyDescent="0.25">
      <c r="A49" s="37"/>
      <c r="B49" s="33">
        <f t="shared" si="0"/>
        <v>0</v>
      </c>
      <c r="C49" s="37"/>
      <c r="D49" s="37"/>
      <c r="F49" s="38"/>
      <c r="G49" s="38"/>
    </row>
  </sheetData>
  <sheetProtection algorithmName="SHA-512" hashValue="OlAf053tWLHNR3VW2BQ+2n65kY+9qnsVPnoB318o9CagYBPCb0JEANHXI+DbAlWelVUtb17pbPspVMEUyYnKsw==" saltValue="8zjaE/UpZ6R3NdxYuHay5A==" spinCount="100000" sheet="1" objects="1" scenarios="1" insertColumns="0" selectLockedCells="1"/>
  <conditionalFormatting sqref="B2 B4:B49">
    <cfRule type="expression" dxfId="1" priority="1" stopIfTrue="1">
      <formula>AND(WEEKDAY($B2,2)&gt;5,B2&gt;0)</formula>
    </cfRule>
  </conditionalFormatting>
  <conditionalFormatting sqref="B3">
    <cfRule type="expression" dxfId="0" priority="2" stopIfTrue="1">
      <formula>AND(WEEKDAY($B3,2)&gt;5,B3&gt;0)</formula>
    </cfRule>
  </conditionalFormatting>
  <pageMargins left="0.7" right="0.7" top="0.78740157499999996" bottom="0.78740157499999996"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249977111117893"/>
  </sheetPr>
  <dimension ref="A1:F15"/>
  <sheetViews>
    <sheetView workbookViewId="0">
      <selection activeCell="I12" sqref="I12"/>
    </sheetView>
  </sheetViews>
  <sheetFormatPr baseColWidth="10" defaultRowHeight="15" x14ac:dyDescent="0.25"/>
  <cols>
    <col min="1" max="1" width="20.42578125" customWidth="1"/>
    <col min="2" max="2" width="14.5703125" customWidth="1"/>
    <col min="3" max="3" width="13.85546875" customWidth="1"/>
    <col min="4" max="4" width="14" customWidth="1"/>
    <col min="5" max="5" width="19.85546875" bestFit="1" customWidth="1"/>
  </cols>
  <sheetData>
    <row r="1" spans="1:6" s="28" customFormat="1" ht="19.5" thickBot="1" x14ac:dyDescent="0.35">
      <c r="A1" s="44" t="s">
        <v>11</v>
      </c>
      <c r="B1" s="18" t="s">
        <v>7</v>
      </c>
      <c r="C1" s="18" t="s">
        <v>6</v>
      </c>
      <c r="D1" s="18" t="s">
        <v>12</v>
      </c>
      <c r="E1" s="18" t="s">
        <v>14</v>
      </c>
      <c r="F1" s="45"/>
    </row>
    <row r="2" spans="1:6" ht="18.75" x14ac:dyDescent="0.3">
      <c r="A2" s="46">
        <f ca="1">Januar!B1</f>
        <v>42004</v>
      </c>
      <c r="B2" s="47">
        <f>Januar!S$7</f>
        <v>0</v>
      </c>
      <c r="C2" s="47">
        <f ca="1">Januar!S$6</f>
        <v>7.3333333333333304</v>
      </c>
      <c r="D2" s="47">
        <f ca="1">Januar!S$8</f>
        <v>-7.3333333333333304</v>
      </c>
      <c r="E2" s="47">
        <f ca="1">Januar!S$9</f>
        <v>-7.3333333333333304</v>
      </c>
      <c r="F2" s="48"/>
    </row>
    <row r="3" spans="1:6" ht="18.75" x14ac:dyDescent="0.3">
      <c r="A3" s="51">
        <f ca="1">EDATE(A2,1)</f>
        <v>42035</v>
      </c>
      <c r="B3" s="52">
        <f>Februar!S$7</f>
        <v>0</v>
      </c>
      <c r="C3" s="52">
        <f ca="1">Februar!S$6</f>
        <v>6.6666666666666643</v>
      </c>
      <c r="D3" s="52">
        <f ca="1">Februar!S$8</f>
        <v>-1.9999999999999998</v>
      </c>
      <c r="E3" s="52">
        <f ca="1">Februar!S$9</f>
        <v>-9.3333333333333304</v>
      </c>
      <c r="F3" s="48"/>
    </row>
    <row r="4" spans="1:6" ht="18.75" x14ac:dyDescent="0.3">
      <c r="A4" s="49">
        <f ca="1">EDATE(A3,1)</f>
        <v>42063</v>
      </c>
      <c r="B4" s="50">
        <f>März!S$7</f>
        <v>0</v>
      </c>
      <c r="C4" s="50">
        <f ca="1">März!S$6</f>
        <v>6.9999999999999973</v>
      </c>
      <c r="D4" s="50">
        <f ca="1">März!S$8</f>
        <v>0</v>
      </c>
      <c r="E4" s="50">
        <f ca="1">März!S$9</f>
        <v>-9.3333333333333304</v>
      </c>
      <c r="F4" s="48"/>
    </row>
    <row r="5" spans="1:6" ht="18.75" x14ac:dyDescent="0.3">
      <c r="A5" s="51">
        <f t="shared" ref="A5:A13" ca="1" si="0">EDATE(A4,1)</f>
        <v>42094</v>
      </c>
      <c r="B5" s="52">
        <f>April!S$7</f>
        <v>0</v>
      </c>
      <c r="C5" s="52">
        <f ca="1">April!S$6</f>
        <v>6.6666666666666643</v>
      </c>
      <c r="D5" s="52">
        <f ca="1">April!S$8</f>
        <v>0</v>
      </c>
      <c r="E5" s="52">
        <f ca="1">April!S$9</f>
        <v>-9.3333333333333304</v>
      </c>
      <c r="F5" s="48"/>
    </row>
    <row r="6" spans="1:6" ht="18.75" x14ac:dyDescent="0.3">
      <c r="A6" s="49">
        <f t="shared" ca="1" si="0"/>
        <v>42124</v>
      </c>
      <c r="B6" s="50">
        <f>Mai!S$7</f>
        <v>0</v>
      </c>
      <c r="C6" s="50">
        <f ca="1">Mai!S$6</f>
        <v>6.9999999999999973</v>
      </c>
      <c r="D6" s="50">
        <f ca="1">Mai!S$8</f>
        <v>0</v>
      </c>
      <c r="E6" s="50">
        <f ca="1">Mai!S$9</f>
        <v>-9.3333333333333304</v>
      </c>
      <c r="F6" s="48"/>
    </row>
    <row r="7" spans="1:6" ht="18.75" x14ac:dyDescent="0.3">
      <c r="A7" s="51">
        <f t="shared" ca="1" si="0"/>
        <v>42155</v>
      </c>
      <c r="B7" s="52">
        <f>Juni!S$7</f>
        <v>0</v>
      </c>
      <c r="C7" s="52">
        <f ca="1">Juni!S$6</f>
        <v>6.3333333333333313</v>
      </c>
      <c r="D7" s="52">
        <f ca="1">Juni!S$8</f>
        <v>0</v>
      </c>
      <c r="E7" s="52">
        <f ca="1">Juni!S$9</f>
        <v>-9.3333333333333304</v>
      </c>
      <c r="F7" s="48"/>
    </row>
    <row r="8" spans="1:6" ht="18.75" x14ac:dyDescent="0.3">
      <c r="A8" s="49">
        <f t="shared" ca="1" si="0"/>
        <v>42185</v>
      </c>
      <c r="B8" s="50">
        <f>Juli!S$7</f>
        <v>0</v>
      </c>
      <c r="C8" s="50">
        <f ca="1">Juli!S$6</f>
        <v>7.6666666666666634</v>
      </c>
      <c r="D8" s="50">
        <f ca="1">Juli!S$8</f>
        <v>0</v>
      </c>
      <c r="E8" s="50">
        <f ca="1">Juli!S$9</f>
        <v>-9.3333333333333304</v>
      </c>
      <c r="F8" s="48"/>
    </row>
    <row r="9" spans="1:6" ht="18.75" x14ac:dyDescent="0.3">
      <c r="A9" s="51">
        <f t="shared" ca="1" si="0"/>
        <v>42216</v>
      </c>
      <c r="B9" s="52">
        <f>August!S$7</f>
        <v>0</v>
      </c>
      <c r="C9" s="52">
        <f ca="1">August!S$6</f>
        <v>7.3333333333333304</v>
      </c>
      <c r="D9" s="52">
        <f ca="1">August!S$8</f>
        <v>0</v>
      </c>
      <c r="E9" s="52">
        <f ca="1">August!S$9</f>
        <v>-9.3333333333333304</v>
      </c>
      <c r="F9" s="48"/>
    </row>
    <row r="10" spans="1:6" ht="18.75" x14ac:dyDescent="0.3">
      <c r="A10" s="49">
        <f t="shared" ca="1" si="0"/>
        <v>42247</v>
      </c>
      <c r="B10" s="50">
        <f>September!S$7</f>
        <v>0</v>
      </c>
      <c r="C10" s="50">
        <f ca="1">September!S$6</f>
        <v>6.9999999999999973</v>
      </c>
      <c r="D10" s="50">
        <f ca="1">September!S$8</f>
        <v>0</v>
      </c>
      <c r="E10" s="50">
        <f ca="1">September!S$9</f>
        <v>-9.3333333333333304</v>
      </c>
      <c r="F10" s="48"/>
    </row>
    <row r="11" spans="1:6" ht="18.75" x14ac:dyDescent="0.3">
      <c r="A11" s="51">
        <f t="shared" ca="1" si="0"/>
        <v>42277</v>
      </c>
      <c r="B11" s="52">
        <f>Oktober!S$7</f>
        <v>0</v>
      </c>
      <c r="C11" s="52">
        <f ca="1">Oktober!S$6</f>
        <v>7.3333333333333304</v>
      </c>
      <c r="D11" s="52">
        <f ca="1">Oktober!S$8</f>
        <v>0</v>
      </c>
      <c r="E11" s="52">
        <f ca="1">Oktober!S$9</f>
        <v>-9.3333333333333304</v>
      </c>
      <c r="F11" s="48"/>
    </row>
    <row r="12" spans="1:6" ht="18.75" x14ac:dyDescent="0.3">
      <c r="A12" s="49">
        <f t="shared" ca="1" si="0"/>
        <v>42308</v>
      </c>
      <c r="B12" s="50">
        <f>November!S$7</f>
        <v>0</v>
      </c>
      <c r="C12" s="50">
        <f ca="1">November!S$6</f>
        <v>6.9999999999999973</v>
      </c>
      <c r="D12" s="50">
        <f ca="1">November!S$8</f>
        <v>0</v>
      </c>
      <c r="E12" s="50">
        <f ca="1">November!S$9</f>
        <v>-9.3333333333333304</v>
      </c>
      <c r="F12" s="48"/>
    </row>
    <row r="13" spans="1:6" ht="19.5" thickBot="1" x14ac:dyDescent="0.35">
      <c r="A13" s="53">
        <f t="shared" ca="1" si="0"/>
        <v>42338</v>
      </c>
      <c r="B13" s="54">
        <f>Dezember!S$7</f>
        <v>0</v>
      </c>
      <c r="C13" s="54">
        <f ca="1">Dezember!S$6</f>
        <v>6.6666666666666643</v>
      </c>
      <c r="D13" s="54">
        <f ca="1">Dezember!S$8</f>
        <v>0</v>
      </c>
      <c r="E13" s="54">
        <f ca="1">Dezember!S$9</f>
        <v>-9.3333333333333304</v>
      </c>
      <c r="F13" s="48"/>
    </row>
    <row r="14" spans="1:6" ht="18.75" x14ac:dyDescent="0.3">
      <c r="A14" s="48"/>
      <c r="B14" s="48"/>
      <c r="C14" s="48"/>
      <c r="D14" s="48"/>
      <c r="E14" s="48"/>
      <c r="F14" s="48"/>
    </row>
    <row r="15" spans="1:6" ht="18.75" x14ac:dyDescent="0.3">
      <c r="A15" s="48"/>
      <c r="B15" s="48"/>
      <c r="C15" s="48"/>
      <c r="D15" s="48"/>
      <c r="E15" s="48"/>
      <c r="F15" s="48"/>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63"/>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RowHeight="15" x14ac:dyDescent="0.25"/>
  <cols>
    <col min="1" max="1" width="2.28515625" customWidth="1"/>
    <col min="2" max="2" width="8.85546875" customWidth="1"/>
    <col min="3" max="3" width="5.7109375" customWidth="1"/>
    <col min="4" max="4" width="0.85546875" customWidth="1"/>
    <col min="5" max="8" width="6.7109375" customWidth="1"/>
    <col min="9" max="9" width="8.85546875" customWidth="1"/>
    <col min="10" max="10" width="14" customWidth="1"/>
    <col min="11" max="11" width="13.7109375" customWidth="1"/>
    <col min="12" max="12" width="14.140625" customWidth="1"/>
    <col min="13" max="13" width="13.28515625" style="38" customWidth="1"/>
    <col min="14" max="14" width="19.5703125" style="38" customWidth="1"/>
    <col min="15" max="15" width="15.7109375" style="38" customWidth="1"/>
    <col min="16" max="17" width="11.42578125" style="38"/>
    <col min="18" max="18" width="30.7109375" style="38" customWidth="1"/>
    <col min="19" max="19" width="13.28515625" style="38" customWidth="1"/>
    <col min="20" max="24" width="11.42578125" style="38"/>
    <col min="48" max="48" width="11.140625" customWidth="1"/>
    <col min="49" max="49" width="7.7109375" customWidth="1"/>
    <col min="50" max="50" width="6.7109375" customWidth="1"/>
    <col min="51" max="51" width="8" customWidth="1"/>
  </cols>
  <sheetData>
    <row r="1" spans="1:51" ht="28.5" x14ac:dyDescent="0.45">
      <c r="A1" s="55">
        <v>41639</v>
      </c>
      <c r="B1" s="92">
        <f ca="1">DATEVALUE("1 " &amp; RIGHT(CELL("dateiname",$A$1),LEN(CELL("dateiname",$A$1))-FIND("]",CELL("dateiname",$A$1))) &amp; " " &amp; YEAR(Januar!$A$1))</f>
        <v>42035</v>
      </c>
      <c r="C1" s="92"/>
      <c r="D1" s="92"/>
      <c r="E1" s="92"/>
      <c r="F1" s="92"/>
      <c r="G1" s="92"/>
      <c r="H1" s="92"/>
      <c r="I1" s="92"/>
      <c r="J1" s="92"/>
      <c r="K1" s="92"/>
      <c r="L1" s="92"/>
    </row>
    <row r="2" spans="1:51" ht="15.75" thickBot="1" x14ac:dyDescent="0.3">
      <c r="E2" s="38"/>
      <c r="F2" s="38"/>
      <c r="G2" s="38"/>
      <c r="H2" s="38"/>
      <c r="I2" s="38"/>
      <c r="J2" s="38"/>
      <c r="K2" s="38"/>
      <c r="L2" s="38"/>
    </row>
    <row r="3" spans="1:51" ht="19.5" thickBot="1" x14ac:dyDescent="0.35">
      <c r="E3" s="89" t="s">
        <v>0</v>
      </c>
      <c r="F3" s="90"/>
      <c r="G3" s="90"/>
      <c r="H3" s="91"/>
      <c r="I3" s="57"/>
      <c r="J3" s="57"/>
      <c r="K3" s="57"/>
      <c r="L3" s="57"/>
      <c r="N3" s="89" t="s">
        <v>10</v>
      </c>
      <c r="O3" s="90"/>
      <c r="P3" s="91"/>
    </row>
    <row r="4" spans="1:51" ht="19.5" thickBot="1" x14ac:dyDescent="0.35">
      <c r="B4" s="16" t="s">
        <v>4</v>
      </c>
      <c r="C4" s="17" t="s">
        <v>5</v>
      </c>
      <c r="D4" s="7"/>
      <c r="E4" s="58" t="s">
        <v>1</v>
      </c>
      <c r="F4" s="59" t="s">
        <v>2</v>
      </c>
      <c r="G4" s="59" t="s">
        <v>1</v>
      </c>
      <c r="H4" s="59" t="s">
        <v>2</v>
      </c>
      <c r="I4" s="59" t="s">
        <v>3</v>
      </c>
      <c r="J4" s="59" t="s">
        <v>7</v>
      </c>
      <c r="K4" s="59" t="s">
        <v>6</v>
      </c>
      <c r="L4" s="60" t="s">
        <v>52</v>
      </c>
      <c r="N4" s="66" t="s">
        <v>8</v>
      </c>
      <c r="O4" s="67" t="s">
        <v>6</v>
      </c>
      <c r="P4" s="67" t="s">
        <v>3</v>
      </c>
      <c r="R4" s="87" t="s">
        <v>13</v>
      </c>
      <c r="S4" s="88"/>
      <c r="AV4" s="56" t="s">
        <v>50</v>
      </c>
      <c r="AW4" s="2" t="s">
        <v>3</v>
      </c>
      <c r="AX4" s="3" t="s">
        <v>7</v>
      </c>
      <c r="AY4" s="4" t="s">
        <v>6</v>
      </c>
    </row>
    <row r="5" spans="1:51" ht="21.75" thickTop="1" x14ac:dyDescent="0.35">
      <c r="B5" s="8">
        <f ca="1">B1</f>
        <v>42035</v>
      </c>
      <c r="C5" s="10">
        <f ca="1">B5</f>
        <v>42035</v>
      </c>
      <c r="D5" s="19"/>
      <c r="E5" s="20"/>
      <c r="F5" s="20"/>
      <c r="G5" s="20"/>
      <c r="H5" s="20"/>
      <c r="I5" s="20" t="str">
        <f ca="1">IF(AX5=0,"",IF(AW5=0,"",IF(OR(B5&lt;=TODAY(),AX5),AW5,"")))</f>
        <v/>
      </c>
      <c r="J5" s="20" t="str">
        <f t="shared" ref="J5:J35" si="0">IF(AX5=0,"",IF(I5&lt;&gt;"",AX5-I5,AX5))</f>
        <v/>
      </c>
      <c r="K5" s="20">
        <f ca="1">IF(AV5=0,AY5,IF(Feiertage!$G$2="ja","00:00",AY5))</f>
        <v>0.33333333333333331</v>
      </c>
      <c r="L5" s="61">
        <f t="shared" ref="L5:L35" ca="1" si="1">IF(OR(B5&lt;=TODAY(),J5),IF(J5&lt;&gt;"",IF(J5-K5=0,"",J5-K5),IF(K5&lt;&gt;"",-K5,"")),"")</f>
        <v>-0.33333333333333331</v>
      </c>
      <c r="N5" s="68">
        <v>41639</v>
      </c>
      <c r="O5" s="24">
        <v>0.33333333333333331</v>
      </c>
      <c r="P5" s="24">
        <v>2.0833333333333332E-2</v>
      </c>
      <c r="R5" s="69" t="str">
        <f ca="1" xml:space="preserve"> "Übertrag aus " &amp; IF( MONTH(B1)=1, YEAR(B1)-1, TEXT(EDATE(B1,-1),"MMMM"))</f>
        <v>Übertrag aus Januar</v>
      </c>
      <c r="S5" s="70">
        <f ca="1">IF(MONTH(B1)&gt;1,INDIRECT(TEXT(EDATE(B1,-1),"MMMM")&amp;"!s9"),"")</f>
        <v>-7.3333333333333304</v>
      </c>
      <c r="AV5">
        <f ca="1">IF(IFERROR(MATCH($B5,Feiertage!$B$2:$B$49,0)&gt;0,0),1,0)</f>
        <v>0</v>
      </c>
      <c r="AW5" s="5">
        <f ca="1">IF(WEEKDAY(C5)=WEEKDAY($N$5),$P$5,
IF(WEEKDAY(C5)=WEEKDAY($N$6),$P$6,
IF(WEEKDAY(C5)=WEEKDAY($N$7),$P$7,
IF(WEEKDAY(C5)=WEEKDAY($N$8),$P$8,
IF(WEEKDAY(C5)=WEEKDAY($N$9),$P$9,
IF(WEEKDAY(C5)=WEEKDAY($N$10),$P$10,
IF(WEEKDAY(C5)=WEEKDAY($N$11),$P$11,"")))))))</f>
        <v>2.0833333333333332E-2</v>
      </c>
      <c r="AX5" s="1">
        <f>IF(F5,IF(E5,IF(E5&gt;F5,F5+"24:00"-E5,F5-E5),0),0)+IF(G5,IF(G5,IF(G5&gt;H5,H5+"24:00"-G5,H5-G5),0),0)</f>
        <v>0</v>
      </c>
      <c r="AY5" s="1">
        <f ca="1">IF(WEEKDAY(C5)=WEEKDAY($N$5),$O$5,
IF(WEEKDAY(C5)=WEEKDAY($N$6),$O$6,
IF(WEEKDAY(C5)=WEEKDAY($N$7),$O$7,
IF(WEEKDAY(C5)=WEEKDAY($N$8),$O$8,
IF(WEEKDAY(C5)=WEEKDAY($N$9),$O$9,
IF(WEEKDAY(C5)=WEEKDAY($N$10),$O$10,
IF(WEEKDAY(C5)=WEEKDAY($N$11),$O$11,"")))))))</f>
        <v>0.33333333333333331</v>
      </c>
    </row>
    <row r="6" spans="1:51" ht="21" x14ac:dyDescent="0.35">
      <c r="B6" s="9">
        <f ca="1">B5+1</f>
        <v>42036</v>
      </c>
      <c r="C6" s="11">
        <f ca="1">B6</f>
        <v>42036</v>
      </c>
      <c r="D6" s="6"/>
      <c r="E6" s="21"/>
      <c r="F6" s="21"/>
      <c r="G6" s="21"/>
      <c r="H6" s="21"/>
      <c r="I6" s="21" t="str">
        <f ca="1">IF(AX6=0,"",IF(AW6=0,"",IF(OR(B6&lt;=TODAY(),AX6),AW6,"")))</f>
        <v/>
      </c>
      <c r="J6" s="21" t="str">
        <f t="shared" si="0"/>
        <v/>
      </c>
      <c r="K6" s="20">
        <f ca="1">IF(AV6=0,AY6,IF(Feiertage!$G$2="ja","00:00",AY6))</f>
        <v>0</v>
      </c>
      <c r="L6" s="62">
        <f t="shared" ca="1" si="1"/>
        <v>0</v>
      </c>
      <c r="N6" s="71">
        <v>41640</v>
      </c>
      <c r="O6" s="25">
        <v>0.33333333333333331</v>
      </c>
      <c r="P6" s="25">
        <v>2.0833333333333332E-2</v>
      </c>
      <c r="R6" s="72" t="s">
        <v>6</v>
      </c>
      <c r="S6" s="70">
        <f ca="1">SUM(K5:K35)</f>
        <v>6.6666666666666643</v>
      </c>
      <c r="AV6">
        <f ca="1">IF(IFERROR(MATCH($B6,Feiertage!$B$2:$B$49,0)&gt;0,0),1,0)</f>
        <v>0</v>
      </c>
      <c r="AW6" s="5">
        <f t="shared" ref="AW6:AW32" ca="1" si="2">IF(WEEKDAY(C6)=WEEKDAY($N$5),$P$5,
IF(WEEKDAY(C6)=WEEKDAY($N$6),$P$6,
IF(WEEKDAY(C6)=WEEKDAY($N$7),$P$7,
IF(WEEKDAY(C6)=WEEKDAY($N$8),$P$8,
IF(WEEKDAY(C6)=WEEKDAY($N$9),$P$9,
IF(WEEKDAY(C6)=WEEKDAY($N$10),$P$10,
IF(WEEKDAY(C6)=WEEKDAY($N$11),$P$11,"")))))))</f>
        <v>2.0833333333333332E-2</v>
      </c>
      <c r="AX6" s="1">
        <f t="shared" ref="AX6:AX35" si="3">IF(F6,IF(E6,IF(E6&gt;F6,F6+"24:00"-E6,F6-E6),0),0)+IF(G6,IF(G6,IF(G6&gt;H6,H6+"24:00"-G6,H6-G6),0),0)</f>
        <v>0</v>
      </c>
      <c r="AY6" s="1">
        <f t="shared" ref="AY6:AY32" ca="1" si="4">IF(WEEKDAY(C6)=WEEKDAY($N$5),$O$5,
IF(WEEKDAY(C6)=WEEKDAY($N$6),$O$6,
IF(WEEKDAY(C6)=WEEKDAY($N$7),$O$7,
IF(WEEKDAY(C6)=WEEKDAY($N$8),$O$8,
IF(WEEKDAY(C6)=WEEKDAY($N$9),$O$9,
IF(WEEKDAY(C6)=WEEKDAY($N$10),$O$10,
IF(WEEKDAY(C6)=WEEKDAY($N$11),$O$11,"")))))))</f>
        <v>0</v>
      </c>
    </row>
    <row r="7" spans="1:51" ht="21" x14ac:dyDescent="0.35">
      <c r="B7" s="9">
        <f t="shared" ref="B7:B32" ca="1" si="5">B6+1</f>
        <v>42037</v>
      </c>
      <c r="C7" s="11">
        <f t="shared" ref="C7:C35" ca="1" si="6">B7</f>
        <v>42037</v>
      </c>
      <c r="D7" s="6"/>
      <c r="E7" s="21"/>
      <c r="F7" s="21"/>
      <c r="G7" s="21"/>
      <c r="H7" s="21"/>
      <c r="I7" s="21" t="str">
        <f t="shared" ref="I7:I35" ca="1" si="7">IF(AX7=0,"",IF(AW7=0,"",IF(OR(B7&lt;=TODAY(),AX7),AW7,"")))</f>
        <v/>
      </c>
      <c r="J7" s="21" t="str">
        <f t="shared" si="0"/>
        <v/>
      </c>
      <c r="K7" s="20">
        <f ca="1">IF(AV7=0,AY7,IF(Feiertage!$G$2="ja","00:00",AY7))</f>
        <v>0</v>
      </c>
      <c r="L7" s="62">
        <f t="shared" ca="1" si="1"/>
        <v>0</v>
      </c>
      <c r="N7" s="71">
        <v>41641</v>
      </c>
      <c r="O7" s="25">
        <v>0.33333333333333331</v>
      </c>
      <c r="P7" s="25">
        <v>2.0833333333333332E-2</v>
      </c>
      <c r="R7" s="72" t="s">
        <v>7</v>
      </c>
      <c r="S7" s="70">
        <f>SUM(J5:J35)</f>
        <v>0</v>
      </c>
      <c r="AV7">
        <f ca="1">IF(IFERROR(MATCH($B7,Feiertage!$B$2:$B$49,0)&gt;0,0),1,0)</f>
        <v>0</v>
      </c>
      <c r="AW7" s="5">
        <f t="shared" ca="1" si="2"/>
        <v>2.0833333333333332E-2</v>
      </c>
      <c r="AX7" s="1">
        <f t="shared" si="3"/>
        <v>0</v>
      </c>
      <c r="AY7" s="1">
        <f t="shared" ca="1" si="4"/>
        <v>0</v>
      </c>
    </row>
    <row r="8" spans="1:51" ht="21" x14ac:dyDescent="0.35">
      <c r="B8" s="9">
        <f t="shared" ca="1" si="5"/>
        <v>42038</v>
      </c>
      <c r="C8" s="11">
        <f t="shared" ca="1" si="6"/>
        <v>42038</v>
      </c>
      <c r="D8" s="6"/>
      <c r="E8" s="21"/>
      <c r="F8" s="21"/>
      <c r="G8" s="21"/>
      <c r="H8" s="21"/>
      <c r="I8" s="21" t="str">
        <f t="shared" ca="1" si="7"/>
        <v/>
      </c>
      <c r="J8" s="21" t="str">
        <f t="shared" si="0"/>
        <v/>
      </c>
      <c r="K8" s="20">
        <f ca="1">IF(AV8=0,AY8,IF(Feiertage!$G$2="ja","00:00",AY8))</f>
        <v>0.33333333333333331</v>
      </c>
      <c r="L8" s="62">
        <f t="shared" ca="1" si="1"/>
        <v>-0.33333333333333331</v>
      </c>
      <c r="N8" s="71">
        <v>41642</v>
      </c>
      <c r="O8" s="25">
        <v>0.33333333333333331</v>
      </c>
      <c r="P8" s="25">
        <v>2.0833333333333332E-2</v>
      </c>
      <c r="R8" s="73" t="str">
        <f ca="1" xml:space="preserve"> "Saldo " &amp; TEXT(B1,"MMMM")</f>
        <v>Saldo Februar</v>
      </c>
      <c r="S8" s="70">
        <f ca="1">SUM(L5:L35)</f>
        <v>-1.9999999999999998</v>
      </c>
      <c r="AV8">
        <f ca="1">IF(IFERROR(MATCH($B8,Feiertage!$B$2:$B$49,0)&gt;0,0),1,0)</f>
        <v>0</v>
      </c>
      <c r="AW8" s="5">
        <f t="shared" ca="1" si="2"/>
        <v>2.0833333333333332E-2</v>
      </c>
      <c r="AX8" s="1">
        <f t="shared" si="3"/>
        <v>0</v>
      </c>
      <c r="AY8" s="1">
        <f t="shared" ca="1" si="4"/>
        <v>0.33333333333333331</v>
      </c>
    </row>
    <row r="9" spans="1:51" ht="21.75" thickBot="1" x14ac:dyDescent="0.4">
      <c r="B9" s="9">
        <f t="shared" ca="1" si="5"/>
        <v>42039</v>
      </c>
      <c r="C9" s="11">
        <f t="shared" ca="1" si="6"/>
        <v>42039</v>
      </c>
      <c r="D9" s="6"/>
      <c r="E9" s="21"/>
      <c r="F9" s="21"/>
      <c r="G9" s="21"/>
      <c r="H9" s="21"/>
      <c r="I9" s="21" t="str">
        <f t="shared" ca="1" si="7"/>
        <v/>
      </c>
      <c r="J9" s="21" t="str">
        <f t="shared" si="0"/>
        <v/>
      </c>
      <c r="K9" s="20">
        <f ca="1">IF(AV9=0,AY9,IF(Feiertage!$G$2="ja","00:00",AY9))</f>
        <v>0.33333333333333331</v>
      </c>
      <c r="L9" s="62">
        <f t="shared" ca="1" si="1"/>
        <v>-0.33333333333333331</v>
      </c>
      <c r="N9" s="71">
        <v>41643</v>
      </c>
      <c r="O9" s="25">
        <v>0.33333333333333331</v>
      </c>
      <c r="P9" s="25">
        <v>2.0833333333333332E-2</v>
      </c>
      <c r="R9" s="74" t="str">
        <f ca="1" xml:space="preserve"> "Übertrag in " &amp;  IF( MONTH(B1)=12, YEAR(B1)+1, TEXT(EDATE(B1,1),"MMMM"))</f>
        <v>Übertrag in März</v>
      </c>
      <c r="S9" s="75">
        <f ca="1">IF(S5="",0,S5)+S8</f>
        <v>-9.3333333333333304</v>
      </c>
      <c r="AV9">
        <f ca="1">IF(IFERROR(MATCH($B9,Feiertage!$B$2:$B$49,0)&gt;0,0),1,0)</f>
        <v>0</v>
      </c>
      <c r="AW9" s="5">
        <f t="shared" ca="1" si="2"/>
        <v>2.0833333333333332E-2</v>
      </c>
      <c r="AX9" s="1">
        <f t="shared" si="3"/>
        <v>0</v>
      </c>
      <c r="AY9" s="1">
        <f t="shared" ca="1" si="4"/>
        <v>0.33333333333333331</v>
      </c>
    </row>
    <row r="10" spans="1:51" ht="18.75" x14ac:dyDescent="0.3">
      <c r="B10" s="9">
        <f t="shared" ca="1" si="5"/>
        <v>42040</v>
      </c>
      <c r="C10" s="11">
        <f t="shared" ca="1" si="6"/>
        <v>42040</v>
      </c>
      <c r="D10" s="6"/>
      <c r="E10" s="21"/>
      <c r="F10" s="21"/>
      <c r="G10" s="21"/>
      <c r="H10" s="21"/>
      <c r="I10" s="21" t="str">
        <f t="shared" ca="1" si="7"/>
        <v/>
      </c>
      <c r="J10" s="21" t="str">
        <f t="shared" si="0"/>
        <v/>
      </c>
      <c r="K10" s="20">
        <f ca="1">IF(AV10=0,AY10,IF(Feiertage!$G$2="ja","00:00",AY10))</f>
        <v>0.33333333333333331</v>
      </c>
      <c r="L10" s="62">
        <f t="shared" ca="1" si="1"/>
        <v>-0.33333333333333331</v>
      </c>
      <c r="N10" s="76">
        <v>41644</v>
      </c>
      <c r="O10" s="26">
        <v>0</v>
      </c>
      <c r="P10" s="26">
        <v>2.0833333333333332E-2</v>
      </c>
      <c r="AV10">
        <f ca="1">IF(IFERROR(MATCH($B10,Feiertage!$B$2:$B$49,0)&gt;0,0),1,0)</f>
        <v>0</v>
      </c>
      <c r="AW10" s="5">
        <f t="shared" ca="1" si="2"/>
        <v>2.0833333333333332E-2</v>
      </c>
      <c r="AX10" s="1">
        <f t="shared" si="3"/>
        <v>0</v>
      </c>
      <c r="AY10" s="1">
        <f t="shared" ca="1" si="4"/>
        <v>0.33333333333333331</v>
      </c>
    </row>
    <row r="11" spans="1:51" ht="19.5" thickBot="1" x14ac:dyDescent="0.35">
      <c r="B11" s="9">
        <f t="shared" ca="1" si="5"/>
        <v>42041</v>
      </c>
      <c r="C11" s="11">
        <f t="shared" ca="1" si="6"/>
        <v>42041</v>
      </c>
      <c r="D11" s="6"/>
      <c r="E11" s="21"/>
      <c r="F11" s="21"/>
      <c r="G11" s="21"/>
      <c r="H11" s="21"/>
      <c r="I11" s="21" t="str">
        <f t="shared" ca="1" si="7"/>
        <v/>
      </c>
      <c r="J11" s="21" t="str">
        <f t="shared" si="0"/>
        <v/>
      </c>
      <c r="K11" s="20">
        <f ca="1">IF(AV11=0,AY11,IF(Feiertage!$G$2="ja","00:00",AY11))</f>
        <v>0.33333333333333331</v>
      </c>
      <c r="L11" s="62">
        <f t="shared" ca="1" si="1"/>
        <v>-0.33333333333333331</v>
      </c>
      <c r="N11" s="77">
        <v>41645</v>
      </c>
      <c r="O11" s="27">
        <v>0</v>
      </c>
      <c r="P11" s="27">
        <v>2.0833333333333332E-2</v>
      </c>
      <c r="AV11">
        <f ca="1">IF(IFERROR(MATCH($B11,Feiertage!$B$2:$B$49,0)&gt;0,0),1,0)</f>
        <v>0</v>
      </c>
      <c r="AW11" s="5">
        <f t="shared" ca="1" si="2"/>
        <v>2.0833333333333332E-2</v>
      </c>
      <c r="AX11" s="1">
        <f t="shared" si="3"/>
        <v>0</v>
      </c>
      <c r="AY11" s="1">
        <f t="shared" ca="1" si="4"/>
        <v>0.33333333333333331</v>
      </c>
    </row>
    <row r="12" spans="1:51" ht="20.25" thickTop="1" thickBot="1" x14ac:dyDescent="0.35">
      <c r="B12" s="9">
        <f t="shared" ca="1" si="5"/>
        <v>42042</v>
      </c>
      <c r="C12" s="11">
        <f t="shared" ca="1" si="6"/>
        <v>42042</v>
      </c>
      <c r="D12" s="6"/>
      <c r="E12" s="21"/>
      <c r="F12" s="21"/>
      <c r="G12" s="21"/>
      <c r="H12" s="21"/>
      <c r="I12" s="21" t="str">
        <f t="shared" ca="1" si="7"/>
        <v/>
      </c>
      <c r="J12" s="21" t="str">
        <f t="shared" si="0"/>
        <v/>
      </c>
      <c r="K12" s="20">
        <f ca="1">IF(AV12=0,AY12,IF(Feiertage!$G$2="ja","00:00",AY12))</f>
        <v>0.33333333333333331</v>
      </c>
      <c r="L12" s="62">
        <f t="shared" ca="1" si="1"/>
        <v>-0.33333333333333331</v>
      </c>
      <c r="N12" s="78" t="s">
        <v>9</v>
      </c>
      <c r="O12" s="79">
        <f>SUM(O5:O11)</f>
        <v>1.6666666666666665</v>
      </c>
      <c r="P12" s="80"/>
      <c r="AV12">
        <f ca="1">IF(IFERROR(MATCH($B12,Feiertage!$B$2:$B$49,0)&gt;0,0),1,0)</f>
        <v>0</v>
      </c>
      <c r="AW12" s="5">
        <f t="shared" ca="1" si="2"/>
        <v>2.0833333333333332E-2</v>
      </c>
      <c r="AX12" s="1">
        <f t="shared" si="3"/>
        <v>0</v>
      </c>
      <c r="AY12" s="1">
        <f t="shared" ca="1" si="4"/>
        <v>0.33333333333333331</v>
      </c>
    </row>
    <row r="13" spans="1:51" ht="19.5" thickTop="1" x14ac:dyDescent="0.3">
      <c r="B13" s="9">
        <f t="shared" ca="1" si="5"/>
        <v>42043</v>
      </c>
      <c r="C13" s="11">
        <f t="shared" ca="1" si="6"/>
        <v>42043</v>
      </c>
      <c r="D13" s="6"/>
      <c r="E13" s="21"/>
      <c r="F13" s="21"/>
      <c r="G13" s="21"/>
      <c r="H13" s="21"/>
      <c r="I13" s="21" t="str">
        <f t="shared" ca="1" si="7"/>
        <v/>
      </c>
      <c r="J13" s="21" t="str">
        <f t="shared" si="0"/>
        <v/>
      </c>
      <c r="K13" s="20">
        <f ca="1">IF(AV13=0,AY13,IF(Feiertage!$G$2="ja","00:00",AY13))</f>
        <v>0</v>
      </c>
      <c r="L13" s="62">
        <f t="shared" ca="1" si="1"/>
        <v>0</v>
      </c>
      <c r="N13" s="64"/>
      <c r="O13" s="64"/>
      <c r="AV13">
        <f ca="1">IF(IFERROR(MATCH($B13,Feiertage!$B$2:$B$49,0)&gt;0,0),1,0)</f>
        <v>0</v>
      </c>
      <c r="AW13" s="5">
        <f t="shared" ca="1" si="2"/>
        <v>2.0833333333333332E-2</v>
      </c>
      <c r="AX13" s="1">
        <f t="shared" si="3"/>
        <v>0</v>
      </c>
      <c r="AY13" s="1">
        <f t="shared" ca="1" si="4"/>
        <v>0</v>
      </c>
    </row>
    <row r="14" spans="1:51" ht="18.75" x14ac:dyDescent="0.3">
      <c r="B14" s="9">
        <f t="shared" ca="1" si="5"/>
        <v>42044</v>
      </c>
      <c r="C14" s="11">
        <f t="shared" ca="1" si="6"/>
        <v>42044</v>
      </c>
      <c r="D14" s="6"/>
      <c r="E14" s="21"/>
      <c r="F14" s="21"/>
      <c r="G14" s="21"/>
      <c r="H14" s="21"/>
      <c r="I14" s="21" t="str">
        <f t="shared" ca="1" si="7"/>
        <v/>
      </c>
      <c r="J14" s="21" t="str">
        <f t="shared" si="0"/>
        <v/>
      </c>
      <c r="K14" s="20">
        <f ca="1">IF(AV14=0,AY14,IF(Feiertage!$G$2="ja","00:00",AY14))</f>
        <v>0</v>
      </c>
      <c r="L14" s="62">
        <f t="shared" ca="1" si="1"/>
        <v>0</v>
      </c>
      <c r="N14" s="81"/>
      <c r="O14" s="82"/>
      <c r="P14" s="81"/>
      <c r="AV14">
        <f ca="1">IF(IFERROR(MATCH($B14,Feiertage!$B$2:$B$49,0)&gt;0,0),1,0)</f>
        <v>0</v>
      </c>
      <c r="AW14" s="5">
        <f t="shared" ca="1" si="2"/>
        <v>2.0833333333333332E-2</v>
      </c>
      <c r="AX14" s="1">
        <f t="shared" si="3"/>
        <v>0</v>
      </c>
      <c r="AY14" s="1">
        <f t="shared" ca="1" si="4"/>
        <v>0</v>
      </c>
    </row>
    <row r="15" spans="1:51" ht="18.75" x14ac:dyDescent="0.3">
      <c r="B15" s="9">
        <f t="shared" ca="1" si="5"/>
        <v>42045</v>
      </c>
      <c r="C15" s="11">
        <f t="shared" ca="1" si="6"/>
        <v>42045</v>
      </c>
      <c r="D15" s="6"/>
      <c r="E15" s="21"/>
      <c r="F15" s="21"/>
      <c r="G15" s="21"/>
      <c r="H15" s="21"/>
      <c r="I15" s="21" t="str">
        <f t="shared" ca="1" si="7"/>
        <v/>
      </c>
      <c r="J15" s="21" t="str">
        <f t="shared" si="0"/>
        <v/>
      </c>
      <c r="K15" s="20">
        <f ca="1">IF(AV15=0,AY15,IF(Feiertage!$G$2="ja","00:00",AY15))</f>
        <v>0.33333333333333331</v>
      </c>
      <c r="L15" s="62" t="str">
        <f ca="1">IF(OR(B15&lt;=TODAY(),J15),IF(J15&lt;&gt;"",IF(J15-K15=0,"",J15-K15),IF(K15&lt;&gt;"",-K15,"")),"")</f>
        <v/>
      </c>
      <c r="AV15">
        <f ca="1">IF(IFERROR(MATCH($B15,Feiertage!$B$2:$B$49,0)&gt;0,0),1,0)</f>
        <v>0</v>
      </c>
      <c r="AW15" s="5">
        <f t="shared" ca="1" si="2"/>
        <v>2.0833333333333332E-2</v>
      </c>
      <c r="AX15" s="1">
        <f t="shared" si="3"/>
        <v>0</v>
      </c>
      <c r="AY15" s="1">
        <f t="shared" ca="1" si="4"/>
        <v>0.33333333333333331</v>
      </c>
    </row>
    <row r="16" spans="1:51" ht="18.75" x14ac:dyDescent="0.3">
      <c r="B16" s="9">
        <f t="shared" ca="1" si="5"/>
        <v>42046</v>
      </c>
      <c r="C16" s="11">
        <f t="shared" ca="1" si="6"/>
        <v>42046</v>
      </c>
      <c r="D16" s="6"/>
      <c r="E16" s="21"/>
      <c r="F16" s="21"/>
      <c r="G16" s="21"/>
      <c r="H16" s="21"/>
      <c r="I16" s="21" t="str">
        <f t="shared" ca="1" si="7"/>
        <v/>
      </c>
      <c r="J16" s="21" t="str">
        <f t="shared" si="0"/>
        <v/>
      </c>
      <c r="K16" s="20">
        <f ca="1">IF(AV16=0,AY16,IF(Feiertage!$G$2="ja","00:00",AY16))</f>
        <v>0.33333333333333331</v>
      </c>
      <c r="L16" s="62" t="str">
        <f t="shared" ca="1" si="1"/>
        <v/>
      </c>
      <c r="AV16">
        <f ca="1">IF(IFERROR(MATCH($B16,Feiertage!$B$2:$B$49,0)&gt;0,0),1,0)</f>
        <v>0</v>
      </c>
      <c r="AW16" s="5">
        <f t="shared" ca="1" si="2"/>
        <v>2.0833333333333332E-2</v>
      </c>
      <c r="AX16" s="1">
        <f t="shared" si="3"/>
        <v>0</v>
      </c>
      <c r="AY16" s="1">
        <f t="shared" ca="1" si="4"/>
        <v>0.33333333333333331</v>
      </c>
    </row>
    <row r="17" spans="2:51" ht="18.75" x14ac:dyDescent="0.3">
      <c r="B17" s="9">
        <f t="shared" ca="1" si="5"/>
        <v>42047</v>
      </c>
      <c r="C17" s="11">
        <f t="shared" ca="1" si="6"/>
        <v>42047</v>
      </c>
      <c r="D17" s="6"/>
      <c r="E17" s="21"/>
      <c r="F17" s="21"/>
      <c r="G17" s="21"/>
      <c r="H17" s="21"/>
      <c r="I17" s="21" t="str">
        <f t="shared" ca="1" si="7"/>
        <v/>
      </c>
      <c r="J17" s="21" t="str">
        <f t="shared" si="0"/>
        <v/>
      </c>
      <c r="K17" s="20">
        <f ca="1">IF(AV17=0,AY17,IF(Feiertage!$G$2="ja","00:00",AY17))</f>
        <v>0.33333333333333331</v>
      </c>
      <c r="L17" s="62" t="str">
        <f t="shared" ca="1" si="1"/>
        <v/>
      </c>
      <c r="AV17">
        <f ca="1">IF(IFERROR(MATCH($B17,Feiertage!$B$2:$B$49,0)&gt;0,0),1,0)</f>
        <v>0</v>
      </c>
      <c r="AW17" s="5">
        <f t="shared" ca="1" si="2"/>
        <v>2.0833333333333332E-2</v>
      </c>
      <c r="AX17" s="1">
        <f t="shared" si="3"/>
        <v>0</v>
      </c>
      <c r="AY17" s="1">
        <f t="shared" ca="1" si="4"/>
        <v>0.33333333333333331</v>
      </c>
    </row>
    <row r="18" spans="2:51" ht="18.75" x14ac:dyDescent="0.3">
      <c r="B18" s="9">
        <f t="shared" ca="1" si="5"/>
        <v>42048</v>
      </c>
      <c r="C18" s="11">
        <f t="shared" ca="1" si="6"/>
        <v>42048</v>
      </c>
      <c r="D18" s="6"/>
      <c r="E18" s="21"/>
      <c r="F18" s="21"/>
      <c r="G18" s="21"/>
      <c r="H18" s="21"/>
      <c r="I18" s="21" t="str">
        <f t="shared" ca="1" si="7"/>
        <v/>
      </c>
      <c r="J18" s="21" t="str">
        <f>IF(AX18=0,"",IF(I18&lt;&gt;"",AX18-I18,AX18))</f>
        <v/>
      </c>
      <c r="K18" s="20">
        <f ca="1">IF(AV18=0,AY18,IF(Feiertage!$G$2="ja","00:00",AY18))</f>
        <v>0.33333333333333331</v>
      </c>
      <c r="L18" s="62" t="str">
        <f t="shared" ca="1" si="1"/>
        <v/>
      </c>
      <c r="AV18">
        <f ca="1">IF(IFERROR(MATCH($B18,Feiertage!$B$2:$B$49,0)&gt;0,0),1,0)</f>
        <v>0</v>
      </c>
      <c r="AW18" s="5">
        <f t="shared" ca="1" si="2"/>
        <v>2.0833333333333332E-2</v>
      </c>
      <c r="AX18" s="1">
        <f t="shared" si="3"/>
        <v>0</v>
      </c>
      <c r="AY18" s="1">
        <f t="shared" ca="1" si="4"/>
        <v>0.33333333333333331</v>
      </c>
    </row>
    <row r="19" spans="2:51" ht="18.75" x14ac:dyDescent="0.3">
      <c r="B19" s="9">
        <f t="shared" ca="1" si="5"/>
        <v>42049</v>
      </c>
      <c r="C19" s="11">
        <f t="shared" ca="1" si="6"/>
        <v>42049</v>
      </c>
      <c r="D19" s="6"/>
      <c r="E19" s="21"/>
      <c r="F19" s="21"/>
      <c r="G19" s="21"/>
      <c r="H19" s="21"/>
      <c r="I19" s="21" t="str">
        <f t="shared" ca="1" si="7"/>
        <v/>
      </c>
      <c r="J19" s="21" t="str">
        <f t="shared" si="0"/>
        <v/>
      </c>
      <c r="K19" s="20">
        <f ca="1">IF(AV19=0,AY19,IF(Feiertage!$G$2="ja","00:00",AY19))</f>
        <v>0.33333333333333331</v>
      </c>
      <c r="L19" s="62" t="str">
        <f t="shared" ca="1" si="1"/>
        <v/>
      </c>
      <c r="AV19">
        <f ca="1">IF(IFERROR(MATCH($B19,Feiertage!$B$2:$B$49,0)&gt;0,0),1,0)</f>
        <v>0</v>
      </c>
      <c r="AW19" s="5">
        <f t="shared" ca="1" si="2"/>
        <v>2.0833333333333332E-2</v>
      </c>
      <c r="AX19" s="1">
        <f t="shared" si="3"/>
        <v>0</v>
      </c>
      <c r="AY19" s="1">
        <f t="shared" ca="1" si="4"/>
        <v>0.33333333333333331</v>
      </c>
    </row>
    <row r="20" spans="2:51" ht="18.75" x14ac:dyDescent="0.3">
      <c r="B20" s="9">
        <f t="shared" ca="1" si="5"/>
        <v>42050</v>
      </c>
      <c r="C20" s="11">
        <f t="shared" ca="1" si="6"/>
        <v>42050</v>
      </c>
      <c r="D20" s="6"/>
      <c r="E20" s="21"/>
      <c r="F20" s="21"/>
      <c r="G20" s="21"/>
      <c r="H20" s="21"/>
      <c r="I20" s="21" t="str">
        <f t="shared" ca="1" si="7"/>
        <v/>
      </c>
      <c r="J20" s="21" t="str">
        <f t="shared" si="0"/>
        <v/>
      </c>
      <c r="K20" s="20">
        <f ca="1">IF(AV20=0,AY20,IF(Feiertage!$G$2="ja","00:00",AY20))</f>
        <v>0</v>
      </c>
      <c r="L20" s="62" t="str">
        <f t="shared" ca="1" si="1"/>
        <v/>
      </c>
      <c r="AV20">
        <f ca="1">IF(IFERROR(MATCH($B20,Feiertage!$B$2:$B$49,0)&gt;0,0),1,0)</f>
        <v>0</v>
      </c>
      <c r="AW20" s="5">
        <f t="shared" ca="1" si="2"/>
        <v>2.0833333333333332E-2</v>
      </c>
      <c r="AX20" s="1">
        <f t="shared" si="3"/>
        <v>0</v>
      </c>
      <c r="AY20" s="1">
        <f t="shared" ca="1" si="4"/>
        <v>0</v>
      </c>
    </row>
    <row r="21" spans="2:51" ht="18.75" x14ac:dyDescent="0.3">
      <c r="B21" s="9">
        <f t="shared" ca="1" si="5"/>
        <v>42051</v>
      </c>
      <c r="C21" s="11">
        <f t="shared" ca="1" si="6"/>
        <v>42051</v>
      </c>
      <c r="D21" s="6"/>
      <c r="E21" s="21"/>
      <c r="F21" s="21"/>
      <c r="G21" s="21"/>
      <c r="H21" s="21"/>
      <c r="I21" s="21" t="str">
        <f t="shared" ca="1" si="7"/>
        <v/>
      </c>
      <c r="J21" s="21" t="str">
        <f t="shared" si="0"/>
        <v/>
      </c>
      <c r="K21" s="20">
        <f ca="1">IF(AV21=0,AY21,IF(Feiertage!$G$2="ja","00:00",AY21))</f>
        <v>0</v>
      </c>
      <c r="L21" s="62" t="str">
        <f t="shared" ca="1" si="1"/>
        <v/>
      </c>
      <c r="AV21">
        <f ca="1">IF(IFERROR(MATCH($B21,Feiertage!$B$2:$B$49,0)&gt;0,0),1,0)</f>
        <v>0</v>
      </c>
      <c r="AW21" s="5">
        <f t="shared" ca="1" si="2"/>
        <v>2.0833333333333332E-2</v>
      </c>
      <c r="AX21" s="1">
        <f t="shared" si="3"/>
        <v>0</v>
      </c>
      <c r="AY21" s="1">
        <f t="shared" ca="1" si="4"/>
        <v>0</v>
      </c>
    </row>
    <row r="22" spans="2:51" ht="18.75" x14ac:dyDescent="0.3">
      <c r="B22" s="9">
        <f t="shared" ca="1" si="5"/>
        <v>42052</v>
      </c>
      <c r="C22" s="11">
        <f t="shared" ca="1" si="6"/>
        <v>42052</v>
      </c>
      <c r="D22" s="6"/>
      <c r="E22" s="21"/>
      <c r="F22" s="21"/>
      <c r="G22" s="21"/>
      <c r="H22" s="21"/>
      <c r="I22" s="21" t="str">
        <f t="shared" ca="1" si="7"/>
        <v/>
      </c>
      <c r="J22" s="21" t="str">
        <f t="shared" si="0"/>
        <v/>
      </c>
      <c r="K22" s="20">
        <f ca="1">IF(AV22=0,AY22,IF(Feiertage!$G$2="ja","00:00",AY22))</f>
        <v>0.33333333333333331</v>
      </c>
      <c r="L22" s="62" t="str">
        <f t="shared" ca="1" si="1"/>
        <v/>
      </c>
      <c r="AV22">
        <f ca="1">IF(IFERROR(MATCH($B22,Feiertage!$B$2:$B$49,0)&gt;0,0),1,0)</f>
        <v>0</v>
      </c>
      <c r="AW22" s="5">
        <f t="shared" ca="1" si="2"/>
        <v>2.0833333333333332E-2</v>
      </c>
      <c r="AX22" s="1">
        <f t="shared" si="3"/>
        <v>0</v>
      </c>
      <c r="AY22" s="1">
        <f t="shared" ca="1" si="4"/>
        <v>0.33333333333333331</v>
      </c>
    </row>
    <row r="23" spans="2:51" ht="18.75" x14ac:dyDescent="0.3">
      <c r="B23" s="9">
        <f t="shared" ca="1" si="5"/>
        <v>42053</v>
      </c>
      <c r="C23" s="11">
        <f t="shared" ca="1" si="6"/>
        <v>42053</v>
      </c>
      <c r="D23" s="6"/>
      <c r="E23" s="21"/>
      <c r="F23" s="21"/>
      <c r="G23" s="21"/>
      <c r="H23" s="21"/>
      <c r="I23" s="21" t="str">
        <f t="shared" ca="1" si="7"/>
        <v/>
      </c>
      <c r="J23" s="21" t="str">
        <f t="shared" si="0"/>
        <v/>
      </c>
      <c r="K23" s="20">
        <f ca="1">IF(AV23=0,AY23,IF(Feiertage!$G$2="ja","00:00",AY23))</f>
        <v>0.33333333333333331</v>
      </c>
      <c r="L23" s="62" t="str">
        <f t="shared" ca="1" si="1"/>
        <v/>
      </c>
      <c r="AV23">
        <f ca="1">IF(IFERROR(MATCH($B23,Feiertage!$B$2:$B$49,0)&gt;0,0),1,0)</f>
        <v>0</v>
      </c>
      <c r="AW23" s="5">
        <f t="shared" ca="1" si="2"/>
        <v>2.0833333333333332E-2</v>
      </c>
      <c r="AX23" s="1">
        <f t="shared" si="3"/>
        <v>0</v>
      </c>
      <c r="AY23" s="1">
        <f t="shared" ca="1" si="4"/>
        <v>0.33333333333333331</v>
      </c>
    </row>
    <row r="24" spans="2:51" ht="18.75" x14ac:dyDescent="0.3">
      <c r="B24" s="9">
        <f t="shared" ca="1" si="5"/>
        <v>42054</v>
      </c>
      <c r="C24" s="11">
        <f t="shared" ca="1" si="6"/>
        <v>42054</v>
      </c>
      <c r="D24" s="6"/>
      <c r="E24" s="21"/>
      <c r="F24" s="21"/>
      <c r="G24" s="21"/>
      <c r="H24" s="21"/>
      <c r="I24" s="21" t="str">
        <f t="shared" ca="1" si="7"/>
        <v/>
      </c>
      <c r="J24" s="21" t="str">
        <f t="shared" si="0"/>
        <v/>
      </c>
      <c r="K24" s="20">
        <f ca="1">IF(AV24=0,AY24,IF(Feiertage!$G$2="ja","00:00",AY24))</f>
        <v>0.33333333333333331</v>
      </c>
      <c r="L24" s="62" t="str">
        <f t="shared" ca="1" si="1"/>
        <v/>
      </c>
      <c r="AV24">
        <f ca="1">IF(IFERROR(MATCH($B24,Feiertage!$B$2:$B$49,0)&gt;0,0),1,0)</f>
        <v>0</v>
      </c>
      <c r="AW24" s="5">
        <f t="shared" ca="1" si="2"/>
        <v>2.0833333333333332E-2</v>
      </c>
      <c r="AX24" s="1">
        <f t="shared" si="3"/>
        <v>0</v>
      </c>
      <c r="AY24" s="1">
        <f t="shared" ca="1" si="4"/>
        <v>0.33333333333333331</v>
      </c>
    </row>
    <row r="25" spans="2:51" ht="18.75" x14ac:dyDescent="0.3">
      <c r="B25" s="9">
        <f t="shared" ca="1" si="5"/>
        <v>42055</v>
      </c>
      <c r="C25" s="11">
        <f t="shared" ca="1" si="6"/>
        <v>42055</v>
      </c>
      <c r="D25" s="6"/>
      <c r="E25" s="21"/>
      <c r="F25" s="21"/>
      <c r="G25" s="21"/>
      <c r="H25" s="21"/>
      <c r="I25" s="21" t="str">
        <f t="shared" ca="1" si="7"/>
        <v/>
      </c>
      <c r="J25" s="21" t="str">
        <f t="shared" si="0"/>
        <v/>
      </c>
      <c r="K25" s="20">
        <f ca="1">IF(AV25=0,AY25,IF(Feiertage!$G$2="ja","00:00",AY25))</f>
        <v>0.33333333333333331</v>
      </c>
      <c r="L25" s="62" t="str">
        <f t="shared" ca="1" si="1"/>
        <v/>
      </c>
      <c r="AV25">
        <f ca="1">IF(IFERROR(MATCH($B25,Feiertage!$B$2:$B$49,0)&gt;0,0),1,0)</f>
        <v>0</v>
      </c>
      <c r="AW25" s="5">
        <f t="shared" ca="1" si="2"/>
        <v>2.0833333333333332E-2</v>
      </c>
      <c r="AX25" s="1">
        <f t="shared" si="3"/>
        <v>0</v>
      </c>
      <c r="AY25" s="1">
        <f t="shared" ca="1" si="4"/>
        <v>0.33333333333333331</v>
      </c>
    </row>
    <row r="26" spans="2:51" ht="18.75" x14ac:dyDescent="0.3">
      <c r="B26" s="9">
        <f t="shared" ca="1" si="5"/>
        <v>42056</v>
      </c>
      <c r="C26" s="11">
        <f t="shared" ca="1" si="6"/>
        <v>42056</v>
      </c>
      <c r="D26" s="6"/>
      <c r="E26" s="21"/>
      <c r="F26" s="21"/>
      <c r="G26" s="21"/>
      <c r="H26" s="21"/>
      <c r="I26" s="21" t="str">
        <f t="shared" ca="1" si="7"/>
        <v/>
      </c>
      <c r="J26" s="21" t="str">
        <f t="shared" si="0"/>
        <v/>
      </c>
      <c r="K26" s="20">
        <f ca="1">IF(AV26=0,AY26,IF(Feiertage!$G$2="ja","00:00",AY26))</f>
        <v>0.33333333333333331</v>
      </c>
      <c r="L26" s="62" t="str">
        <f t="shared" ca="1" si="1"/>
        <v/>
      </c>
      <c r="AV26">
        <f ca="1">IF(IFERROR(MATCH($B26,Feiertage!$B$2:$B$49,0)&gt;0,0),1,0)</f>
        <v>0</v>
      </c>
      <c r="AW26" s="5">
        <f t="shared" ca="1" si="2"/>
        <v>2.0833333333333332E-2</v>
      </c>
      <c r="AX26" s="1">
        <f t="shared" si="3"/>
        <v>0</v>
      </c>
      <c r="AY26" s="1">
        <f t="shared" ca="1" si="4"/>
        <v>0.33333333333333331</v>
      </c>
    </row>
    <row r="27" spans="2:51" ht="18.75" x14ac:dyDescent="0.3">
      <c r="B27" s="9">
        <f t="shared" ca="1" si="5"/>
        <v>42057</v>
      </c>
      <c r="C27" s="11">
        <f t="shared" ca="1" si="6"/>
        <v>42057</v>
      </c>
      <c r="D27" s="6"/>
      <c r="E27" s="21"/>
      <c r="F27" s="21"/>
      <c r="G27" s="21"/>
      <c r="H27" s="21"/>
      <c r="I27" s="21" t="str">
        <f t="shared" ca="1" si="7"/>
        <v/>
      </c>
      <c r="J27" s="21" t="str">
        <f t="shared" si="0"/>
        <v/>
      </c>
      <c r="K27" s="20">
        <f ca="1">IF(AV27=0,AY27,IF(Feiertage!$G$2="ja","00:00",AY27))</f>
        <v>0</v>
      </c>
      <c r="L27" s="62" t="str">
        <f t="shared" ca="1" si="1"/>
        <v/>
      </c>
      <c r="AV27">
        <f ca="1">IF(IFERROR(MATCH($B27,Feiertage!$B$2:$B$49,0)&gt;0,0),1,0)</f>
        <v>0</v>
      </c>
      <c r="AW27" s="5">
        <f t="shared" ca="1" si="2"/>
        <v>2.0833333333333332E-2</v>
      </c>
      <c r="AX27" s="1">
        <f t="shared" si="3"/>
        <v>0</v>
      </c>
      <c r="AY27" s="1">
        <f t="shared" ca="1" si="4"/>
        <v>0</v>
      </c>
    </row>
    <row r="28" spans="2:51" ht="18.75" x14ac:dyDescent="0.3">
      <c r="B28" s="9">
        <f t="shared" ca="1" si="5"/>
        <v>42058</v>
      </c>
      <c r="C28" s="11">
        <f t="shared" ca="1" si="6"/>
        <v>42058</v>
      </c>
      <c r="D28" s="6"/>
      <c r="E28" s="21"/>
      <c r="F28" s="21"/>
      <c r="G28" s="21"/>
      <c r="H28" s="21"/>
      <c r="I28" s="21" t="str">
        <f t="shared" ca="1" si="7"/>
        <v/>
      </c>
      <c r="J28" s="21" t="str">
        <f t="shared" si="0"/>
        <v/>
      </c>
      <c r="K28" s="20">
        <f ca="1">IF(AV28=0,AY28,IF(Feiertage!$G$2="ja","00:00",AY28))</f>
        <v>0</v>
      </c>
      <c r="L28" s="62" t="str">
        <f t="shared" ca="1" si="1"/>
        <v/>
      </c>
      <c r="AV28">
        <f ca="1">IF(IFERROR(MATCH($B28,Feiertage!$B$2:$B$49,0)&gt;0,0),1,0)</f>
        <v>0</v>
      </c>
      <c r="AW28" s="5">
        <f t="shared" ca="1" si="2"/>
        <v>2.0833333333333332E-2</v>
      </c>
      <c r="AX28" s="1">
        <f t="shared" si="3"/>
        <v>0</v>
      </c>
      <c r="AY28" s="1">
        <f t="shared" ca="1" si="4"/>
        <v>0</v>
      </c>
    </row>
    <row r="29" spans="2:51" ht="18.75" x14ac:dyDescent="0.3">
      <c r="B29" s="9">
        <f t="shared" ca="1" si="5"/>
        <v>42059</v>
      </c>
      <c r="C29" s="11">
        <f t="shared" ca="1" si="6"/>
        <v>42059</v>
      </c>
      <c r="D29" s="6"/>
      <c r="E29" s="21"/>
      <c r="F29" s="21"/>
      <c r="G29" s="21"/>
      <c r="H29" s="21"/>
      <c r="I29" s="21" t="str">
        <f t="shared" ca="1" si="7"/>
        <v/>
      </c>
      <c r="J29" s="21" t="str">
        <f t="shared" si="0"/>
        <v/>
      </c>
      <c r="K29" s="20">
        <f ca="1">IF(AV29=0,AY29,IF(Feiertage!$G$2="ja","00:00",AY29))</f>
        <v>0.33333333333333331</v>
      </c>
      <c r="L29" s="62" t="str">
        <f t="shared" ca="1" si="1"/>
        <v/>
      </c>
      <c r="AV29">
        <f ca="1">IF(IFERROR(MATCH($B29,Feiertage!$B$2:$B$49,0)&gt;0,0),1,0)</f>
        <v>0</v>
      </c>
      <c r="AW29" s="5">
        <f t="shared" ca="1" si="2"/>
        <v>2.0833333333333332E-2</v>
      </c>
      <c r="AX29" s="1">
        <f t="shared" si="3"/>
        <v>0</v>
      </c>
      <c r="AY29" s="1">
        <f t="shared" ca="1" si="4"/>
        <v>0.33333333333333331</v>
      </c>
    </row>
    <row r="30" spans="2:51" ht="18.75" x14ac:dyDescent="0.3">
      <c r="B30" s="9">
        <f t="shared" ca="1" si="5"/>
        <v>42060</v>
      </c>
      <c r="C30" s="11">
        <f t="shared" ca="1" si="6"/>
        <v>42060</v>
      </c>
      <c r="D30" s="6"/>
      <c r="E30" s="21"/>
      <c r="F30" s="21"/>
      <c r="G30" s="21"/>
      <c r="H30" s="21"/>
      <c r="I30" s="21" t="str">
        <f t="shared" ca="1" si="7"/>
        <v/>
      </c>
      <c r="J30" s="21" t="str">
        <f t="shared" si="0"/>
        <v/>
      </c>
      <c r="K30" s="20">
        <f ca="1">IF(AV30=0,AY30,IF(Feiertage!$G$2="ja","00:00",AY30))</f>
        <v>0.33333333333333331</v>
      </c>
      <c r="L30" s="62" t="str">
        <f t="shared" ca="1" si="1"/>
        <v/>
      </c>
      <c r="AV30">
        <f ca="1">IF(IFERROR(MATCH($B30,Feiertage!$B$2:$B$49,0)&gt;0,0),1,0)</f>
        <v>0</v>
      </c>
      <c r="AW30" s="5">
        <f t="shared" ca="1" si="2"/>
        <v>2.0833333333333332E-2</v>
      </c>
      <c r="AX30" s="1">
        <f t="shared" si="3"/>
        <v>0</v>
      </c>
      <c r="AY30" s="1">
        <f t="shared" ca="1" si="4"/>
        <v>0.33333333333333331</v>
      </c>
    </row>
    <row r="31" spans="2:51" ht="18.75" x14ac:dyDescent="0.3">
      <c r="B31" s="9">
        <f t="shared" ca="1" si="5"/>
        <v>42061</v>
      </c>
      <c r="C31" s="11">
        <f t="shared" ca="1" si="6"/>
        <v>42061</v>
      </c>
      <c r="D31" s="6"/>
      <c r="E31" s="21"/>
      <c r="F31" s="21"/>
      <c r="G31" s="21"/>
      <c r="H31" s="21"/>
      <c r="I31" s="21" t="str">
        <f t="shared" ca="1" si="7"/>
        <v/>
      </c>
      <c r="J31" s="21" t="str">
        <f t="shared" si="0"/>
        <v/>
      </c>
      <c r="K31" s="20">
        <f ca="1">IF(AV31=0,AY31,IF(Feiertage!$G$2="ja","00:00",AY31))</f>
        <v>0.33333333333333331</v>
      </c>
      <c r="L31" s="62" t="str">
        <f t="shared" ca="1" si="1"/>
        <v/>
      </c>
      <c r="AV31">
        <f ca="1">IF(IFERROR(MATCH($B31,Feiertage!$B$2:$B$49,0)&gt;0,0),1,0)</f>
        <v>0</v>
      </c>
      <c r="AW31" s="5">
        <f t="shared" ca="1" si="2"/>
        <v>2.0833333333333332E-2</v>
      </c>
      <c r="AX31" s="1">
        <f t="shared" si="3"/>
        <v>0</v>
      </c>
      <c r="AY31" s="1">
        <f t="shared" ca="1" si="4"/>
        <v>0.33333333333333331</v>
      </c>
    </row>
    <row r="32" spans="2:51" ht="18.75" x14ac:dyDescent="0.3">
      <c r="B32" s="9">
        <f t="shared" ca="1" si="5"/>
        <v>42062</v>
      </c>
      <c r="C32" s="11">
        <f t="shared" ca="1" si="6"/>
        <v>42062</v>
      </c>
      <c r="D32" s="6"/>
      <c r="E32" s="21"/>
      <c r="F32" s="21"/>
      <c r="G32" s="21"/>
      <c r="H32" s="21"/>
      <c r="I32" s="21" t="str">
        <f t="shared" ca="1" si="7"/>
        <v/>
      </c>
      <c r="J32" s="21" t="str">
        <f t="shared" si="0"/>
        <v/>
      </c>
      <c r="K32" s="20">
        <f ca="1">IF(AV32=0,AY32,IF(Feiertage!$G$2="ja","00:00",AY32))</f>
        <v>0.33333333333333331</v>
      </c>
      <c r="L32" s="62" t="str">
        <f t="shared" ca="1" si="1"/>
        <v/>
      </c>
      <c r="AV32">
        <f ca="1">IF(IFERROR(MATCH($B32,Feiertage!$B$2:$B$49,0)&gt;0,0),1,0)</f>
        <v>0</v>
      </c>
      <c r="AW32" s="5">
        <f t="shared" ca="1" si="2"/>
        <v>2.0833333333333332E-2</v>
      </c>
      <c r="AX32" s="1">
        <f t="shared" si="3"/>
        <v>0</v>
      </c>
      <c r="AY32" s="1">
        <f t="shared" ca="1" si="4"/>
        <v>0.33333333333333331</v>
      </c>
    </row>
    <row r="33" spans="2:51" ht="18.75" x14ac:dyDescent="0.3">
      <c r="B33" s="9" t="str">
        <f ca="1">IF(B32&lt;&gt;"",IF(MONTH($B$1)&lt;MONTH(B32+1),"",B32+1),"")</f>
        <v/>
      </c>
      <c r="C33" s="11" t="str">
        <f t="shared" ca="1" si="6"/>
        <v/>
      </c>
      <c r="D33" s="6"/>
      <c r="E33" s="21"/>
      <c r="F33" s="21"/>
      <c r="G33" s="21"/>
      <c r="H33" s="21"/>
      <c r="I33" s="21" t="str">
        <f t="shared" ca="1" si="7"/>
        <v/>
      </c>
      <c r="J33" s="21" t="str">
        <f t="shared" si="0"/>
        <v/>
      </c>
      <c r="K33" s="20" t="str">
        <f ca="1">IF(AV33=0,AY33,IF(Feiertage!$G$2="ja","00:00",AY33))</f>
        <v/>
      </c>
      <c r="L33" s="62" t="str">
        <f t="shared" ca="1" si="1"/>
        <v/>
      </c>
      <c r="AV33">
        <f ca="1">IF(IFERROR(MATCH($B33,Feiertage!$B$2:$B$49,0)&gt;0,0),1,0)</f>
        <v>0</v>
      </c>
      <c r="AW33" s="5" t="str">
        <f ca="1">IFERROR(IF(WEEKDAY(C33)=WEEKDAY($N$5),$P$5,
IF(WEEKDAY(C33)=WEEKDAY($N$6),$P$6,
IF(WEEKDAY(C33)=WEEKDAY($N$7),$P$7,
IF(WEEKDAY(C33)=WEEKDAY($N$8),$P$8,
IF(WEEKDAY(C33)=WEEKDAY($N$9),$P$9,
IF(WEEKDAY(C33)=WEEKDAY($N$10),$P$10,
IF(WEEKDAY(C33)=WEEKDAY($N$11),$P$11,""))))))),"")</f>
        <v/>
      </c>
      <c r="AX33" s="1">
        <f t="shared" si="3"/>
        <v>0</v>
      </c>
      <c r="AY33" s="1" t="str">
        <f ca="1">IFERROR(IF(WEEKDAY(C33)=WEEKDAY($N$5),$O$5,
IF(WEEKDAY(C33)=WEEKDAY($N$6),$O$6,
IF(WEEKDAY(C33)=WEEKDAY($N$7),$O$7,
IF(WEEKDAY(C33)=WEEKDAY($N$8),$O$8,
IF(WEEKDAY(C33)=WEEKDAY($N$9),$O$9,
IF(WEEKDAY(C33)=WEEKDAY($N$10),$O$10,
IF(WEEKDAY(C33)=WEEKDAY($N$11),$O$11,""))))))),"")</f>
        <v/>
      </c>
    </row>
    <row r="34" spans="2:51" ht="18.75" x14ac:dyDescent="0.3">
      <c r="B34" s="9" t="str">
        <f t="shared" ref="B34:B35" ca="1" si="8">IF(B33&lt;&gt;"",IF(MONTH($B$1)&lt;MONTH(B33+1),"",B33+1),"")</f>
        <v/>
      </c>
      <c r="C34" s="11" t="str">
        <f t="shared" ca="1" si="6"/>
        <v/>
      </c>
      <c r="D34" s="6"/>
      <c r="E34" s="21"/>
      <c r="F34" s="21"/>
      <c r="G34" s="21"/>
      <c r="H34" s="21"/>
      <c r="I34" s="21" t="str">
        <f t="shared" ca="1" si="7"/>
        <v/>
      </c>
      <c r="J34" s="21" t="str">
        <f t="shared" si="0"/>
        <v/>
      </c>
      <c r="K34" s="20" t="str">
        <f ca="1">IF(AV34=0,AY34,IF(Feiertage!$G$2="ja","00:00",AY34))</f>
        <v/>
      </c>
      <c r="L34" s="62" t="str">
        <f t="shared" ca="1" si="1"/>
        <v/>
      </c>
      <c r="AV34">
        <f ca="1">IF(IFERROR(MATCH($B34,Feiertage!$B$2:$B$49,0)&gt;0,0),1,0)</f>
        <v>0</v>
      </c>
      <c r="AW34" s="5" t="str">
        <f t="shared" ref="AW34:AW35" ca="1" si="9">IFERROR(IF(WEEKDAY(C34)=WEEKDAY($N$5),$P$5,
IF(WEEKDAY(C34)=WEEKDAY($N$6),$P$6,
IF(WEEKDAY(C34)=WEEKDAY($N$7),$P$7,
IF(WEEKDAY(C34)=WEEKDAY($N$8),$P$8,
IF(WEEKDAY(C34)=WEEKDAY($N$9),$P$9,
IF(WEEKDAY(C34)=WEEKDAY($N$10),$P$10,
IF(WEEKDAY(C34)=WEEKDAY($N$11),$P$11,""))))))),"")</f>
        <v/>
      </c>
      <c r="AX34" s="1">
        <f t="shared" si="3"/>
        <v>0</v>
      </c>
      <c r="AY34" s="1" t="str">
        <f t="shared" ref="AY34:AY35" ca="1" si="10">IFERROR(IF(WEEKDAY(C34)=WEEKDAY($N$5),$O$5,
IF(WEEKDAY(C34)=WEEKDAY($N$6),$O$6,
IF(WEEKDAY(C34)=WEEKDAY($N$7),$O$7,
IF(WEEKDAY(C34)=WEEKDAY($N$8),$O$8,
IF(WEEKDAY(C34)=WEEKDAY($N$9),$O$9,
IF(WEEKDAY(C34)=WEEKDAY($N$10),$O$10,
IF(WEEKDAY(C34)=WEEKDAY($N$11),$O$11,""))))))),"")</f>
        <v/>
      </c>
    </row>
    <row r="35" spans="2:51" ht="19.5" thickBot="1" x14ac:dyDescent="0.35">
      <c r="B35" s="12" t="str">
        <f t="shared" ca="1" si="8"/>
        <v/>
      </c>
      <c r="C35" s="13" t="str">
        <f t="shared" ca="1" si="6"/>
        <v/>
      </c>
      <c r="D35" s="14"/>
      <c r="E35" s="22"/>
      <c r="F35" s="22"/>
      <c r="G35" s="22"/>
      <c r="H35" s="22"/>
      <c r="I35" s="23" t="str">
        <f t="shared" ca="1" si="7"/>
        <v/>
      </c>
      <c r="J35" s="23" t="str">
        <f t="shared" si="0"/>
        <v/>
      </c>
      <c r="K35" s="20" t="str">
        <f ca="1">IF(AV35=0,AY35,IF(Feiertage!$G$2="ja","00:00",AY35))</f>
        <v/>
      </c>
      <c r="L35" s="63" t="str">
        <f t="shared" ca="1" si="1"/>
        <v/>
      </c>
      <c r="AV35">
        <f ca="1">IF(IFERROR(MATCH($B35,Feiertage!$B$2:$B$49,0)&gt;0,0),1,0)</f>
        <v>0</v>
      </c>
      <c r="AW35" s="5" t="str">
        <f t="shared" ca="1" si="9"/>
        <v/>
      </c>
      <c r="AX35" s="1">
        <f t="shared" si="3"/>
        <v>0</v>
      </c>
      <c r="AY35" s="1" t="str">
        <f t="shared" ca="1" si="10"/>
        <v/>
      </c>
    </row>
    <row r="36" spans="2:51" ht="8.25" customHeight="1" thickTop="1" x14ac:dyDescent="0.25">
      <c r="B36" s="29"/>
      <c r="C36" s="15"/>
      <c r="D36" s="15"/>
      <c r="E36" s="64"/>
      <c r="F36" s="64"/>
      <c r="G36" s="64"/>
      <c r="H36" s="64"/>
      <c r="I36" s="64"/>
      <c r="J36" s="64"/>
      <c r="K36" s="64"/>
      <c r="L36" s="64"/>
    </row>
    <row r="37" spans="2:51" x14ac:dyDescent="0.25">
      <c r="E37" s="38"/>
      <c r="F37" s="38"/>
      <c r="G37" s="38"/>
      <c r="H37" s="38"/>
      <c r="I37" s="38"/>
      <c r="J37" s="38"/>
      <c r="K37" s="65"/>
      <c r="L37" s="65"/>
    </row>
    <row r="38" spans="2:51" x14ac:dyDescent="0.25">
      <c r="E38" s="38"/>
      <c r="F38" s="38"/>
      <c r="G38" s="38"/>
      <c r="H38" s="38"/>
      <c r="I38" s="38"/>
      <c r="J38" s="38"/>
      <c r="K38" s="38"/>
      <c r="L38" s="38"/>
    </row>
    <row r="39" spans="2:51" x14ac:dyDescent="0.25">
      <c r="E39" s="38"/>
      <c r="F39" s="38"/>
      <c r="G39" s="38"/>
      <c r="H39" s="38"/>
      <c r="I39" s="38"/>
      <c r="J39" s="38"/>
      <c r="K39" s="38"/>
      <c r="L39" s="38"/>
      <c r="M39" s="83"/>
      <c r="N39" s="84"/>
      <c r="O39" s="85"/>
    </row>
    <row r="40" spans="2:51" x14ac:dyDescent="0.25">
      <c r="E40" s="38"/>
      <c r="F40" s="38"/>
      <c r="G40" s="38"/>
      <c r="H40" s="38"/>
      <c r="I40" s="38"/>
      <c r="J40" s="38"/>
      <c r="K40" s="38"/>
      <c r="L40" s="38"/>
    </row>
    <row r="41" spans="2:51" ht="15.75" x14ac:dyDescent="0.25">
      <c r="E41" s="38"/>
      <c r="F41" s="38"/>
      <c r="G41" s="38"/>
      <c r="H41" s="38"/>
      <c r="I41" s="38"/>
      <c r="J41" s="38"/>
      <c r="K41" s="38"/>
      <c r="L41" s="38"/>
      <c r="M41" s="86"/>
    </row>
    <row r="42" spans="2:51" x14ac:dyDescent="0.25">
      <c r="E42" s="38"/>
      <c r="F42" s="38"/>
      <c r="G42" s="38"/>
      <c r="H42" s="38"/>
      <c r="I42" s="38"/>
      <c r="J42" s="38"/>
      <c r="K42" s="38"/>
      <c r="L42" s="38"/>
    </row>
    <row r="43" spans="2:51" x14ac:dyDescent="0.25">
      <c r="E43" s="38"/>
      <c r="F43" s="38"/>
      <c r="G43" s="38"/>
      <c r="H43" s="38"/>
      <c r="I43" s="38"/>
      <c r="J43" s="38"/>
      <c r="K43" s="38"/>
      <c r="L43" s="38"/>
    </row>
    <row r="44" spans="2:51" x14ac:dyDescent="0.25">
      <c r="E44" s="38"/>
      <c r="F44" s="38"/>
      <c r="G44" s="38"/>
      <c r="H44" s="38"/>
      <c r="I44" s="38"/>
      <c r="J44" s="38"/>
      <c r="K44" s="38"/>
      <c r="L44" s="38"/>
    </row>
    <row r="45" spans="2:51" x14ac:dyDescent="0.25">
      <c r="E45" s="38"/>
      <c r="F45" s="38"/>
      <c r="G45" s="38"/>
      <c r="H45" s="38"/>
      <c r="I45" s="38"/>
      <c r="J45" s="38"/>
      <c r="K45" s="38"/>
      <c r="L45" s="38"/>
    </row>
    <row r="46" spans="2:51" x14ac:dyDescent="0.25">
      <c r="E46" s="38"/>
      <c r="F46" s="38"/>
      <c r="G46" s="38"/>
      <c r="H46" s="38"/>
      <c r="I46" s="38"/>
      <c r="J46" s="38"/>
      <c r="K46" s="38"/>
      <c r="L46" s="38"/>
    </row>
    <row r="47" spans="2:51" x14ac:dyDescent="0.25">
      <c r="E47" s="38"/>
      <c r="F47" s="38"/>
      <c r="G47" s="38"/>
      <c r="H47" s="38"/>
      <c r="I47" s="38"/>
      <c r="J47" s="38"/>
      <c r="K47" s="38"/>
      <c r="L47" s="38"/>
    </row>
    <row r="48" spans="2:51" x14ac:dyDescent="0.25">
      <c r="E48" s="38"/>
      <c r="F48" s="38"/>
      <c r="G48" s="38"/>
      <c r="H48" s="38"/>
      <c r="I48" s="38"/>
      <c r="J48" s="38"/>
      <c r="K48" s="38"/>
      <c r="L48" s="38"/>
    </row>
    <row r="49" spans="5:12" x14ac:dyDescent="0.25">
      <c r="E49" s="38"/>
      <c r="F49" s="38"/>
      <c r="G49" s="38"/>
      <c r="H49" s="38"/>
      <c r="I49" s="38"/>
      <c r="J49" s="38"/>
      <c r="K49" s="38"/>
      <c r="L49" s="38"/>
    </row>
    <row r="50" spans="5:12" x14ac:dyDescent="0.25">
      <c r="E50" s="38"/>
      <c r="F50" s="38"/>
      <c r="G50" s="38"/>
      <c r="H50" s="38"/>
      <c r="I50" s="38"/>
      <c r="J50" s="38"/>
      <c r="K50" s="38"/>
      <c r="L50" s="38"/>
    </row>
    <row r="51" spans="5:12" x14ac:dyDescent="0.25">
      <c r="E51" s="38"/>
      <c r="F51" s="38"/>
      <c r="G51" s="38"/>
      <c r="H51" s="38"/>
      <c r="I51" s="38"/>
      <c r="J51" s="38"/>
      <c r="K51" s="38"/>
      <c r="L51" s="38"/>
    </row>
    <row r="52" spans="5:12" x14ac:dyDescent="0.25">
      <c r="E52" s="38"/>
      <c r="F52" s="38"/>
      <c r="G52" s="38"/>
      <c r="H52" s="38"/>
      <c r="I52" s="38"/>
      <c r="J52" s="38"/>
      <c r="K52" s="38"/>
      <c r="L52" s="38"/>
    </row>
    <row r="53" spans="5:12" x14ac:dyDescent="0.25">
      <c r="E53" s="38"/>
      <c r="F53" s="38"/>
      <c r="G53" s="38"/>
      <c r="H53" s="38"/>
      <c r="I53" s="38"/>
      <c r="J53" s="38"/>
      <c r="K53" s="38"/>
      <c r="L53" s="38"/>
    </row>
    <row r="54" spans="5:12" x14ac:dyDescent="0.25">
      <c r="E54" s="38"/>
      <c r="F54" s="38"/>
      <c r="G54" s="38"/>
      <c r="H54" s="38"/>
      <c r="I54" s="38"/>
      <c r="J54" s="38"/>
      <c r="K54" s="38"/>
      <c r="L54" s="38"/>
    </row>
    <row r="55" spans="5:12" x14ac:dyDescent="0.25">
      <c r="E55" s="38"/>
      <c r="F55" s="38"/>
      <c r="G55" s="38"/>
      <c r="H55" s="38"/>
      <c r="I55" s="38"/>
      <c r="J55" s="38"/>
      <c r="K55" s="38"/>
      <c r="L55" s="38"/>
    </row>
    <row r="56" spans="5:12" x14ac:dyDescent="0.25">
      <c r="E56" s="38"/>
      <c r="F56" s="38"/>
      <c r="G56" s="38"/>
      <c r="H56" s="38"/>
      <c r="I56" s="38"/>
      <c r="J56" s="38"/>
      <c r="K56" s="38"/>
      <c r="L56" s="38"/>
    </row>
    <row r="57" spans="5:12" x14ac:dyDescent="0.25">
      <c r="E57" s="38"/>
      <c r="F57" s="38"/>
      <c r="G57" s="38"/>
      <c r="H57" s="38"/>
      <c r="I57" s="38"/>
      <c r="J57" s="38"/>
      <c r="K57" s="38"/>
      <c r="L57" s="38"/>
    </row>
    <row r="58" spans="5:12" x14ac:dyDescent="0.25">
      <c r="E58" s="38"/>
      <c r="F58" s="38"/>
      <c r="G58" s="38"/>
      <c r="H58" s="38"/>
      <c r="I58" s="38"/>
      <c r="J58" s="38"/>
      <c r="K58" s="38"/>
      <c r="L58" s="38"/>
    </row>
    <row r="59" spans="5:12" x14ac:dyDescent="0.25">
      <c r="E59" s="38"/>
      <c r="F59" s="38"/>
      <c r="G59" s="38"/>
      <c r="H59" s="38"/>
      <c r="I59" s="38"/>
      <c r="J59" s="38"/>
      <c r="K59" s="38"/>
      <c r="L59" s="38"/>
    </row>
    <row r="60" spans="5:12" x14ac:dyDescent="0.25">
      <c r="E60" s="38"/>
      <c r="F60" s="38"/>
      <c r="G60" s="38"/>
      <c r="H60" s="38"/>
      <c r="I60" s="38"/>
      <c r="J60" s="38"/>
      <c r="K60" s="38"/>
      <c r="L60" s="38"/>
    </row>
    <row r="61" spans="5:12" x14ac:dyDescent="0.25">
      <c r="E61" s="38"/>
      <c r="F61" s="38"/>
      <c r="G61" s="38"/>
      <c r="H61" s="38"/>
      <c r="I61" s="38"/>
      <c r="J61" s="38"/>
      <c r="K61" s="38"/>
      <c r="L61" s="38"/>
    </row>
    <row r="62" spans="5:12" x14ac:dyDescent="0.25">
      <c r="E62" s="38"/>
      <c r="F62" s="38"/>
      <c r="G62" s="38"/>
      <c r="H62" s="38"/>
      <c r="I62" s="38"/>
      <c r="J62" s="38"/>
      <c r="K62" s="38"/>
      <c r="L62" s="38"/>
    </row>
    <row r="63" spans="5:12" x14ac:dyDescent="0.25">
      <c r="E63" s="38"/>
      <c r="F63" s="38"/>
      <c r="G63" s="38"/>
      <c r="H63" s="38"/>
      <c r="I63" s="38"/>
      <c r="J63" s="38"/>
      <c r="K63" s="38"/>
      <c r="L63" s="38"/>
    </row>
    <row r="64" spans="5:12" x14ac:dyDescent="0.25">
      <c r="E64" s="38"/>
      <c r="F64" s="38"/>
      <c r="G64" s="38"/>
      <c r="H64" s="38"/>
      <c r="I64" s="38"/>
      <c r="J64" s="38"/>
      <c r="K64" s="38"/>
      <c r="L64" s="38"/>
    </row>
    <row r="65" spans="5:12" x14ac:dyDescent="0.25">
      <c r="E65" s="38"/>
      <c r="F65" s="38"/>
      <c r="G65" s="38"/>
      <c r="H65" s="38"/>
      <c r="I65" s="38"/>
      <c r="J65" s="38"/>
      <c r="K65" s="38"/>
      <c r="L65" s="38"/>
    </row>
    <row r="66" spans="5:12" x14ac:dyDescent="0.25">
      <c r="E66" s="38"/>
      <c r="F66" s="38"/>
      <c r="G66" s="38"/>
      <c r="H66" s="38"/>
      <c r="I66" s="38"/>
      <c r="J66" s="38"/>
      <c r="K66" s="38"/>
      <c r="L66" s="38"/>
    </row>
    <row r="67" spans="5:12" x14ac:dyDescent="0.25">
      <c r="E67" s="38"/>
      <c r="F67" s="38"/>
      <c r="G67" s="38"/>
      <c r="H67" s="38"/>
      <c r="I67" s="38"/>
      <c r="J67" s="38"/>
      <c r="K67" s="38"/>
      <c r="L67" s="38"/>
    </row>
    <row r="68" spans="5:12" x14ac:dyDescent="0.25">
      <c r="E68" s="38"/>
      <c r="F68" s="38"/>
      <c r="G68" s="38"/>
      <c r="H68" s="38"/>
      <c r="I68" s="38"/>
      <c r="J68" s="38"/>
      <c r="K68" s="38"/>
      <c r="L68" s="38"/>
    </row>
    <row r="69" spans="5:12" x14ac:dyDescent="0.25">
      <c r="E69" s="38"/>
      <c r="F69" s="38"/>
      <c r="G69" s="38"/>
      <c r="H69" s="38"/>
      <c r="I69" s="38"/>
      <c r="J69" s="38"/>
      <c r="K69" s="38"/>
      <c r="L69" s="38"/>
    </row>
    <row r="70" spans="5:12" x14ac:dyDescent="0.25">
      <c r="E70" s="38"/>
      <c r="F70" s="38"/>
      <c r="G70" s="38"/>
      <c r="H70" s="38"/>
      <c r="I70" s="38"/>
      <c r="J70" s="38"/>
      <c r="K70" s="38"/>
      <c r="L70" s="38"/>
    </row>
    <row r="71" spans="5:12" x14ac:dyDescent="0.25">
      <c r="E71" s="38"/>
      <c r="F71" s="38"/>
      <c r="G71" s="38"/>
      <c r="H71" s="38"/>
      <c r="I71" s="38"/>
      <c r="J71" s="38"/>
      <c r="K71" s="38"/>
      <c r="L71" s="38"/>
    </row>
    <row r="72" spans="5:12" x14ac:dyDescent="0.25">
      <c r="E72" s="38"/>
      <c r="F72" s="38"/>
      <c r="G72" s="38"/>
      <c r="H72" s="38"/>
      <c r="I72" s="38"/>
      <c r="J72" s="38"/>
      <c r="K72" s="38"/>
      <c r="L72" s="38"/>
    </row>
    <row r="73" spans="5:12" x14ac:dyDescent="0.25">
      <c r="E73" s="38"/>
      <c r="F73" s="38"/>
      <c r="G73" s="38"/>
      <c r="H73" s="38"/>
      <c r="I73" s="38"/>
      <c r="J73" s="38"/>
      <c r="K73" s="38"/>
      <c r="L73" s="38"/>
    </row>
    <row r="74" spans="5:12" x14ac:dyDescent="0.25">
      <c r="E74" s="38"/>
      <c r="F74" s="38"/>
      <c r="G74" s="38"/>
      <c r="H74" s="38"/>
      <c r="I74" s="38"/>
      <c r="J74" s="38"/>
      <c r="K74" s="38"/>
      <c r="L74" s="38"/>
    </row>
    <row r="75" spans="5:12" x14ac:dyDescent="0.25">
      <c r="E75" s="38"/>
      <c r="F75" s="38"/>
      <c r="G75" s="38"/>
      <c r="H75" s="38"/>
      <c r="I75" s="38"/>
      <c r="J75" s="38"/>
      <c r="K75" s="38"/>
      <c r="L75" s="38"/>
    </row>
    <row r="76" spans="5:12" x14ac:dyDescent="0.25">
      <c r="E76" s="38"/>
      <c r="F76" s="38"/>
      <c r="G76" s="38"/>
      <c r="H76" s="38"/>
      <c r="I76" s="38"/>
      <c r="J76" s="38"/>
      <c r="K76" s="38"/>
      <c r="L76" s="38"/>
    </row>
    <row r="77" spans="5:12" x14ac:dyDescent="0.25">
      <c r="E77" s="38"/>
      <c r="F77" s="38"/>
      <c r="G77" s="38"/>
      <c r="H77" s="38"/>
      <c r="I77" s="38"/>
      <c r="J77" s="38"/>
      <c r="K77" s="38"/>
      <c r="L77" s="38"/>
    </row>
    <row r="78" spans="5:12" x14ac:dyDescent="0.25">
      <c r="E78" s="38"/>
      <c r="F78" s="38"/>
      <c r="G78" s="38"/>
      <c r="H78" s="38"/>
      <c r="I78" s="38"/>
      <c r="J78" s="38"/>
      <c r="K78" s="38"/>
      <c r="L78" s="38"/>
    </row>
    <row r="79" spans="5:12" x14ac:dyDescent="0.25">
      <c r="E79" s="38"/>
      <c r="F79" s="38"/>
      <c r="G79" s="38"/>
      <c r="H79" s="38"/>
      <c r="I79" s="38"/>
      <c r="J79" s="38"/>
      <c r="K79" s="38"/>
      <c r="L79" s="38"/>
    </row>
    <row r="80" spans="5:12" x14ac:dyDescent="0.25">
      <c r="E80" s="38"/>
      <c r="F80" s="38"/>
      <c r="G80" s="38"/>
      <c r="H80" s="38"/>
      <c r="I80" s="38"/>
      <c r="J80" s="38"/>
      <c r="K80" s="38"/>
      <c r="L80" s="38"/>
    </row>
    <row r="81" spans="5:12" x14ac:dyDescent="0.25">
      <c r="E81" s="38"/>
      <c r="F81" s="38"/>
      <c r="G81" s="38"/>
      <c r="H81" s="38"/>
      <c r="I81" s="38"/>
      <c r="J81" s="38"/>
      <c r="K81" s="38"/>
      <c r="L81" s="38"/>
    </row>
    <row r="82" spans="5:12" x14ac:dyDescent="0.25">
      <c r="E82" s="38"/>
      <c r="F82" s="38"/>
      <c r="G82" s="38"/>
      <c r="H82" s="38"/>
      <c r="I82" s="38"/>
      <c r="J82" s="38"/>
      <c r="K82" s="38"/>
      <c r="L82" s="38"/>
    </row>
    <row r="83" spans="5:12" x14ac:dyDescent="0.25">
      <c r="E83" s="38"/>
      <c r="F83" s="38"/>
      <c r="G83" s="38"/>
      <c r="H83" s="38"/>
      <c r="I83" s="38"/>
      <c r="J83" s="38"/>
      <c r="K83" s="38"/>
      <c r="L83" s="38"/>
    </row>
    <row r="84" spans="5:12" x14ac:dyDescent="0.25">
      <c r="E84" s="38"/>
      <c r="F84" s="38"/>
      <c r="G84" s="38"/>
      <c r="H84" s="38"/>
      <c r="I84" s="38"/>
      <c r="J84" s="38"/>
      <c r="K84" s="38"/>
      <c r="L84" s="38"/>
    </row>
    <row r="85" spans="5:12" x14ac:dyDescent="0.25">
      <c r="E85" s="38"/>
      <c r="F85" s="38"/>
      <c r="G85" s="38"/>
      <c r="H85" s="38"/>
      <c r="I85" s="38"/>
      <c r="J85" s="38"/>
      <c r="K85" s="38"/>
      <c r="L85" s="38"/>
    </row>
    <row r="86" spans="5:12" x14ac:dyDescent="0.25">
      <c r="E86" s="38"/>
      <c r="F86" s="38"/>
      <c r="G86" s="38"/>
      <c r="H86" s="38"/>
      <c r="I86" s="38"/>
      <c r="J86" s="38"/>
      <c r="K86" s="38"/>
      <c r="L86" s="38"/>
    </row>
    <row r="87" spans="5:12" x14ac:dyDescent="0.25">
      <c r="E87" s="38"/>
      <c r="F87" s="38"/>
      <c r="G87" s="38"/>
      <c r="H87" s="38"/>
      <c r="I87" s="38"/>
      <c r="J87" s="38"/>
      <c r="K87" s="38"/>
      <c r="L87" s="38"/>
    </row>
    <row r="88" spans="5:12" x14ac:dyDescent="0.25">
      <c r="E88" s="38"/>
      <c r="F88" s="38"/>
      <c r="G88" s="38"/>
      <c r="H88" s="38"/>
      <c r="I88" s="38"/>
      <c r="J88" s="38"/>
      <c r="K88" s="38"/>
      <c r="L88" s="38"/>
    </row>
    <row r="89" spans="5:12" x14ac:dyDescent="0.25">
      <c r="E89" s="38"/>
      <c r="F89" s="38"/>
      <c r="G89" s="38"/>
      <c r="H89" s="38"/>
      <c r="I89" s="38"/>
      <c r="J89" s="38"/>
      <c r="K89" s="38"/>
      <c r="L89" s="38"/>
    </row>
    <row r="90" spans="5:12" x14ac:dyDescent="0.25">
      <c r="E90" s="38"/>
      <c r="F90" s="38"/>
      <c r="G90" s="38"/>
      <c r="H90" s="38"/>
      <c r="I90" s="38"/>
      <c r="J90" s="38"/>
      <c r="K90" s="38"/>
      <c r="L90" s="38"/>
    </row>
    <row r="91" spans="5:12" x14ac:dyDescent="0.25">
      <c r="E91" s="38"/>
      <c r="F91" s="38"/>
      <c r="G91" s="38"/>
      <c r="H91" s="38"/>
      <c r="I91" s="38"/>
      <c r="J91" s="38"/>
      <c r="K91" s="38"/>
      <c r="L91" s="38"/>
    </row>
    <row r="92" spans="5:12" x14ac:dyDescent="0.25">
      <c r="E92" s="38"/>
      <c r="F92" s="38"/>
      <c r="G92" s="38"/>
      <c r="H92" s="38"/>
      <c r="I92" s="38"/>
      <c r="J92" s="38"/>
      <c r="K92" s="38"/>
      <c r="L92" s="38"/>
    </row>
    <row r="93" spans="5:12" x14ac:dyDescent="0.25">
      <c r="E93" s="38"/>
      <c r="F93" s="38"/>
      <c r="G93" s="38"/>
      <c r="H93" s="38"/>
      <c r="I93" s="38"/>
      <c r="J93" s="38"/>
      <c r="K93" s="38"/>
      <c r="L93" s="38"/>
    </row>
    <row r="94" spans="5:12" x14ac:dyDescent="0.25">
      <c r="E94" s="38"/>
      <c r="F94" s="38"/>
      <c r="G94" s="38"/>
      <c r="H94" s="38"/>
      <c r="I94" s="38"/>
      <c r="J94" s="38"/>
      <c r="K94" s="38"/>
      <c r="L94" s="38"/>
    </row>
    <row r="95" spans="5:12" x14ac:dyDescent="0.25">
      <c r="E95" s="38"/>
      <c r="F95" s="38"/>
      <c r="G95" s="38"/>
      <c r="H95" s="38"/>
      <c r="I95" s="38"/>
      <c r="J95" s="38"/>
      <c r="K95" s="38"/>
      <c r="L95" s="38"/>
    </row>
    <row r="96" spans="5:12" x14ac:dyDescent="0.25">
      <c r="E96" s="38"/>
      <c r="F96" s="38"/>
      <c r="G96" s="38"/>
      <c r="H96" s="38"/>
      <c r="I96" s="38"/>
      <c r="J96" s="38"/>
      <c r="K96" s="38"/>
      <c r="L96" s="38"/>
    </row>
    <row r="97" spans="5:12" x14ac:dyDescent="0.25">
      <c r="E97" s="38"/>
      <c r="F97" s="38"/>
      <c r="G97" s="38"/>
      <c r="H97" s="38"/>
      <c r="I97" s="38"/>
      <c r="J97" s="38"/>
      <c r="K97" s="38"/>
      <c r="L97" s="38"/>
    </row>
    <row r="98" spans="5:12" x14ac:dyDescent="0.25">
      <c r="E98" s="38"/>
      <c r="F98" s="38"/>
      <c r="G98" s="38"/>
      <c r="H98" s="38"/>
      <c r="I98" s="38"/>
      <c r="J98" s="38"/>
      <c r="K98" s="38"/>
      <c r="L98" s="38"/>
    </row>
    <row r="99" spans="5:12" x14ac:dyDescent="0.25">
      <c r="E99" s="38"/>
      <c r="F99" s="38"/>
      <c r="G99" s="38"/>
      <c r="H99" s="38"/>
      <c r="I99" s="38"/>
      <c r="J99" s="38"/>
      <c r="K99" s="38"/>
      <c r="L99" s="38"/>
    </row>
    <row r="100" spans="5:12" x14ac:dyDescent="0.25">
      <c r="E100" s="38"/>
      <c r="F100" s="38"/>
      <c r="G100" s="38"/>
      <c r="H100" s="38"/>
      <c r="I100" s="38"/>
      <c r="J100" s="38"/>
      <c r="K100" s="38"/>
      <c r="L100" s="38"/>
    </row>
    <row r="101" spans="5:12" x14ac:dyDescent="0.25">
      <c r="E101" s="38"/>
      <c r="F101" s="38"/>
      <c r="G101" s="38"/>
      <c r="H101" s="38"/>
      <c r="I101" s="38"/>
      <c r="J101" s="38"/>
      <c r="K101" s="38"/>
      <c r="L101" s="38"/>
    </row>
    <row r="102" spans="5:12" x14ac:dyDescent="0.25">
      <c r="E102" s="38"/>
      <c r="F102" s="38"/>
      <c r="G102" s="38"/>
      <c r="H102" s="38"/>
      <c r="I102" s="38"/>
      <c r="J102" s="38"/>
      <c r="K102" s="38"/>
      <c r="L102" s="38"/>
    </row>
    <row r="103" spans="5:12" x14ac:dyDescent="0.25">
      <c r="E103" s="38"/>
      <c r="F103" s="38"/>
      <c r="G103" s="38"/>
      <c r="H103" s="38"/>
      <c r="I103" s="38"/>
      <c r="J103" s="38"/>
      <c r="K103" s="38"/>
      <c r="L103" s="38"/>
    </row>
    <row r="104" spans="5:12" x14ac:dyDescent="0.25">
      <c r="E104" s="38"/>
      <c r="F104" s="38"/>
      <c r="G104" s="38"/>
      <c r="H104" s="38"/>
      <c r="I104" s="38"/>
      <c r="J104" s="38"/>
      <c r="K104" s="38"/>
      <c r="L104" s="38"/>
    </row>
    <row r="105" spans="5:12" x14ac:dyDescent="0.25">
      <c r="E105" s="38"/>
      <c r="F105" s="38"/>
      <c r="G105" s="38"/>
      <c r="H105" s="38"/>
      <c r="I105" s="38"/>
      <c r="J105" s="38"/>
      <c r="K105" s="38"/>
      <c r="L105" s="38"/>
    </row>
    <row r="106" spans="5:12" x14ac:dyDescent="0.25">
      <c r="E106" s="38"/>
      <c r="F106" s="38"/>
      <c r="G106" s="38"/>
      <c r="H106" s="38"/>
      <c r="I106" s="38"/>
      <c r="J106" s="38"/>
      <c r="K106" s="38"/>
      <c r="L106" s="38"/>
    </row>
    <row r="107" spans="5:12" x14ac:dyDescent="0.25">
      <c r="E107" s="38"/>
      <c r="F107" s="38"/>
      <c r="G107" s="38"/>
      <c r="H107" s="38"/>
      <c r="I107" s="38"/>
      <c r="J107" s="38"/>
      <c r="K107" s="38"/>
      <c r="L107" s="38"/>
    </row>
    <row r="108" spans="5:12" x14ac:dyDescent="0.25">
      <c r="E108" s="38"/>
      <c r="F108" s="38"/>
      <c r="G108" s="38"/>
      <c r="H108" s="38"/>
      <c r="I108" s="38"/>
      <c r="J108" s="38"/>
      <c r="K108" s="38"/>
      <c r="L108" s="38"/>
    </row>
    <row r="109" spans="5:12" x14ac:dyDescent="0.25">
      <c r="E109" s="38"/>
      <c r="F109" s="38"/>
      <c r="G109" s="38"/>
      <c r="H109" s="38"/>
      <c r="I109" s="38"/>
      <c r="J109" s="38"/>
      <c r="K109" s="38"/>
      <c r="L109" s="38"/>
    </row>
    <row r="110" spans="5:12" x14ac:dyDescent="0.25">
      <c r="E110" s="38"/>
      <c r="F110" s="38"/>
      <c r="G110" s="38"/>
      <c r="H110" s="38"/>
      <c r="I110" s="38"/>
      <c r="J110" s="38"/>
      <c r="K110" s="38"/>
      <c r="L110" s="38"/>
    </row>
    <row r="111" spans="5:12" x14ac:dyDescent="0.25">
      <c r="E111" s="38"/>
      <c r="F111" s="38"/>
      <c r="G111" s="38"/>
      <c r="H111" s="38"/>
      <c r="I111" s="38"/>
      <c r="J111" s="38"/>
      <c r="K111" s="38"/>
      <c r="L111" s="38"/>
    </row>
    <row r="112" spans="5:12" x14ac:dyDescent="0.25">
      <c r="E112" s="38"/>
      <c r="F112" s="38"/>
      <c r="G112" s="38"/>
      <c r="H112" s="38"/>
      <c r="I112" s="38"/>
      <c r="J112" s="38"/>
      <c r="K112" s="38"/>
      <c r="L112" s="38"/>
    </row>
    <row r="113" spans="5:12" x14ac:dyDescent="0.25">
      <c r="E113" s="38"/>
      <c r="F113" s="38"/>
      <c r="G113" s="38"/>
      <c r="H113" s="38"/>
      <c r="I113" s="38"/>
      <c r="J113" s="38"/>
      <c r="K113" s="38"/>
      <c r="L113" s="38"/>
    </row>
    <row r="114" spans="5:12" x14ac:dyDescent="0.25">
      <c r="E114" s="38"/>
      <c r="F114" s="38"/>
      <c r="G114" s="38"/>
      <c r="H114" s="38"/>
      <c r="I114" s="38"/>
      <c r="J114" s="38"/>
      <c r="K114" s="38"/>
      <c r="L114" s="38"/>
    </row>
    <row r="115" spans="5:12" x14ac:dyDescent="0.25">
      <c r="E115" s="38"/>
      <c r="F115" s="38"/>
      <c r="G115" s="38"/>
      <c r="H115" s="38"/>
      <c r="I115" s="38"/>
      <c r="J115" s="38"/>
      <c r="K115" s="38"/>
      <c r="L115" s="38"/>
    </row>
    <row r="116" spans="5:12" x14ac:dyDescent="0.25">
      <c r="E116" s="38"/>
      <c r="F116" s="38"/>
      <c r="G116" s="38"/>
      <c r="H116" s="38"/>
      <c r="I116" s="38"/>
      <c r="J116" s="38"/>
      <c r="K116" s="38"/>
      <c r="L116" s="38"/>
    </row>
    <row r="117" spans="5:12" x14ac:dyDescent="0.25">
      <c r="E117" s="38"/>
      <c r="F117" s="38"/>
      <c r="G117" s="38"/>
      <c r="H117" s="38"/>
      <c r="I117" s="38"/>
      <c r="J117" s="38"/>
      <c r="K117" s="38"/>
      <c r="L117" s="38"/>
    </row>
    <row r="118" spans="5:12" x14ac:dyDescent="0.25">
      <c r="E118" s="38"/>
      <c r="F118" s="38"/>
      <c r="G118" s="38"/>
      <c r="H118" s="38"/>
      <c r="I118" s="38"/>
      <c r="J118" s="38"/>
      <c r="K118" s="38"/>
      <c r="L118" s="38"/>
    </row>
    <row r="119" spans="5:12" x14ac:dyDescent="0.25">
      <c r="E119" s="38"/>
      <c r="F119" s="38"/>
      <c r="G119" s="38"/>
      <c r="H119" s="38"/>
      <c r="I119" s="38"/>
      <c r="J119" s="38"/>
      <c r="K119" s="38"/>
      <c r="L119" s="38"/>
    </row>
    <row r="120" spans="5:12" x14ac:dyDescent="0.25">
      <c r="E120" s="38"/>
      <c r="F120" s="38"/>
      <c r="G120" s="38"/>
      <c r="H120" s="38"/>
      <c r="I120" s="38"/>
      <c r="J120" s="38"/>
      <c r="K120" s="38"/>
      <c r="L120" s="38"/>
    </row>
    <row r="121" spans="5:12" x14ac:dyDescent="0.25">
      <c r="E121" s="38"/>
      <c r="F121" s="38"/>
      <c r="G121" s="38"/>
      <c r="H121" s="38"/>
      <c r="I121" s="38"/>
      <c r="J121" s="38"/>
      <c r="K121" s="38"/>
      <c r="L121" s="38"/>
    </row>
    <row r="122" spans="5:12" x14ac:dyDescent="0.25">
      <c r="E122" s="38"/>
      <c r="F122" s="38"/>
      <c r="G122" s="38"/>
      <c r="H122" s="38"/>
      <c r="I122" s="38"/>
      <c r="J122" s="38"/>
      <c r="K122" s="38"/>
      <c r="L122" s="38"/>
    </row>
    <row r="123" spans="5:12" x14ac:dyDescent="0.25">
      <c r="E123" s="38"/>
      <c r="F123" s="38"/>
      <c r="G123" s="38"/>
      <c r="H123" s="38"/>
      <c r="I123" s="38"/>
      <c r="J123" s="38"/>
      <c r="K123" s="38"/>
      <c r="L123" s="38"/>
    </row>
    <row r="124" spans="5:12" x14ac:dyDescent="0.25">
      <c r="E124" s="38"/>
      <c r="F124" s="38"/>
      <c r="G124" s="38"/>
      <c r="H124" s="38"/>
      <c r="I124" s="38"/>
      <c r="J124" s="38"/>
      <c r="K124" s="38"/>
      <c r="L124" s="38"/>
    </row>
    <row r="125" spans="5:12" x14ac:dyDescent="0.25">
      <c r="E125" s="38"/>
      <c r="F125" s="38"/>
      <c r="G125" s="38"/>
      <c r="H125" s="38"/>
      <c r="I125" s="38"/>
      <c r="J125" s="38"/>
      <c r="K125" s="38"/>
      <c r="L125" s="38"/>
    </row>
    <row r="126" spans="5:12" x14ac:dyDescent="0.25">
      <c r="E126" s="38"/>
      <c r="F126" s="38"/>
      <c r="G126" s="38"/>
      <c r="H126" s="38"/>
      <c r="I126" s="38"/>
      <c r="J126" s="38"/>
      <c r="K126" s="38"/>
      <c r="L126" s="38"/>
    </row>
    <row r="127" spans="5:12" x14ac:dyDescent="0.25">
      <c r="E127" s="38"/>
      <c r="F127" s="38"/>
      <c r="G127" s="38"/>
      <c r="H127" s="38"/>
      <c r="I127" s="38"/>
      <c r="J127" s="38"/>
      <c r="K127" s="38"/>
      <c r="L127" s="38"/>
    </row>
    <row r="128" spans="5:12" x14ac:dyDescent="0.25">
      <c r="E128" s="38"/>
      <c r="F128" s="38"/>
      <c r="G128" s="38"/>
      <c r="H128" s="38"/>
      <c r="I128" s="38"/>
      <c r="J128" s="38"/>
      <c r="K128" s="38"/>
      <c r="L128" s="38"/>
    </row>
    <row r="129" spans="5:12" x14ac:dyDescent="0.25">
      <c r="E129" s="38"/>
      <c r="F129" s="38"/>
      <c r="G129" s="38"/>
      <c r="H129" s="38"/>
      <c r="I129" s="38"/>
      <c r="J129" s="38"/>
      <c r="K129" s="38"/>
      <c r="L129" s="38"/>
    </row>
    <row r="130" spans="5:12" x14ac:dyDescent="0.25">
      <c r="E130" s="38"/>
      <c r="F130" s="38"/>
      <c r="G130" s="38"/>
      <c r="H130" s="38"/>
      <c r="I130" s="38"/>
      <c r="J130" s="38"/>
      <c r="K130" s="38"/>
      <c r="L130" s="38"/>
    </row>
    <row r="131" spans="5:12" x14ac:dyDescent="0.25">
      <c r="E131" s="38"/>
      <c r="F131" s="38"/>
      <c r="G131" s="38"/>
      <c r="H131" s="38"/>
      <c r="I131" s="38"/>
      <c r="J131" s="38"/>
      <c r="K131" s="38"/>
      <c r="L131" s="38"/>
    </row>
    <row r="132" spans="5:12" x14ac:dyDescent="0.25">
      <c r="E132" s="38"/>
      <c r="F132" s="38"/>
      <c r="G132" s="38"/>
      <c r="H132" s="38"/>
      <c r="I132" s="38"/>
      <c r="J132" s="38"/>
      <c r="K132" s="38"/>
      <c r="L132" s="38"/>
    </row>
    <row r="133" spans="5:12" x14ac:dyDescent="0.25">
      <c r="E133" s="38"/>
      <c r="F133" s="38"/>
      <c r="G133" s="38"/>
      <c r="H133" s="38"/>
      <c r="I133" s="38"/>
      <c r="J133" s="38"/>
      <c r="K133" s="38"/>
      <c r="L133" s="38"/>
    </row>
    <row r="134" spans="5:12" x14ac:dyDescent="0.25">
      <c r="E134" s="38"/>
      <c r="F134" s="38"/>
      <c r="G134" s="38"/>
      <c r="H134" s="38"/>
      <c r="I134" s="38"/>
      <c r="J134" s="38"/>
      <c r="K134" s="38"/>
      <c r="L134" s="38"/>
    </row>
    <row r="135" spans="5:12" x14ac:dyDescent="0.25">
      <c r="E135" s="38"/>
      <c r="F135" s="38"/>
      <c r="G135" s="38"/>
      <c r="H135" s="38"/>
      <c r="I135" s="38"/>
      <c r="J135" s="38"/>
      <c r="K135" s="38"/>
      <c r="L135" s="38"/>
    </row>
    <row r="136" spans="5:12" x14ac:dyDescent="0.25">
      <c r="E136" s="38"/>
      <c r="F136" s="38"/>
      <c r="G136" s="38"/>
      <c r="H136" s="38"/>
      <c r="I136" s="38"/>
      <c r="J136" s="38"/>
      <c r="K136" s="38"/>
      <c r="L136" s="38"/>
    </row>
    <row r="137" spans="5:12" x14ac:dyDescent="0.25">
      <c r="E137" s="38"/>
      <c r="F137" s="38"/>
      <c r="G137" s="38"/>
      <c r="H137" s="38"/>
      <c r="I137" s="38"/>
      <c r="J137" s="38"/>
      <c r="K137" s="38"/>
      <c r="L137" s="38"/>
    </row>
    <row r="138" spans="5:12" x14ac:dyDescent="0.25">
      <c r="E138" s="38"/>
      <c r="F138" s="38"/>
      <c r="G138" s="38"/>
      <c r="H138" s="38"/>
      <c r="I138" s="38"/>
      <c r="J138" s="38"/>
      <c r="K138" s="38"/>
      <c r="L138" s="38"/>
    </row>
    <row r="139" spans="5:12" x14ac:dyDescent="0.25">
      <c r="E139" s="38"/>
      <c r="F139" s="38"/>
      <c r="G139" s="38"/>
      <c r="H139" s="38"/>
      <c r="I139" s="38"/>
      <c r="J139" s="38"/>
      <c r="K139" s="38"/>
      <c r="L139" s="38"/>
    </row>
    <row r="140" spans="5:12" x14ac:dyDescent="0.25">
      <c r="E140" s="38"/>
      <c r="F140" s="38"/>
      <c r="G140" s="38"/>
      <c r="H140" s="38"/>
      <c r="I140" s="38"/>
      <c r="J140" s="38"/>
      <c r="K140" s="38"/>
      <c r="L140" s="38"/>
    </row>
    <row r="141" spans="5:12" x14ac:dyDescent="0.25">
      <c r="E141" s="38"/>
      <c r="F141" s="38"/>
      <c r="G141" s="38"/>
      <c r="H141" s="38"/>
      <c r="I141" s="38"/>
      <c r="J141" s="38"/>
      <c r="K141" s="38"/>
      <c r="L141" s="38"/>
    </row>
    <row r="142" spans="5:12" x14ac:dyDescent="0.25">
      <c r="E142" s="38"/>
      <c r="F142" s="38"/>
      <c r="G142" s="38"/>
      <c r="H142" s="38"/>
      <c r="I142" s="38"/>
      <c r="J142" s="38"/>
      <c r="K142" s="38"/>
      <c r="L142" s="38"/>
    </row>
    <row r="143" spans="5:12" x14ac:dyDescent="0.25">
      <c r="E143" s="38"/>
      <c r="F143" s="38"/>
      <c r="G143" s="38"/>
      <c r="H143" s="38"/>
      <c r="I143" s="38"/>
      <c r="J143" s="38"/>
      <c r="K143" s="38"/>
      <c r="L143" s="38"/>
    </row>
    <row r="144" spans="5:12" x14ac:dyDescent="0.25">
      <c r="E144" s="38"/>
      <c r="F144" s="38"/>
      <c r="G144" s="38"/>
      <c r="H144" s="38"/>
      <c r="I144" s="38"/>
      <c r="J144" s="38"/>
      <c r="K144" s="38"/>
      <c r="L144" s="38"/>
    </row>
    <row r="145" spans="5:12" x14ac:dyDescent="0.25">
      <c r="E145" s="38"/>
      <c r="F145" s="38"/>
      <c r="G145" s="38"/>
      <c r="H145" s="38"/>
      <c r="I145" s="38"/>
      <c r="J145" s="38"/>
      <c r="K145" s="38"/>
      <c r="L145" s="38"/>
    </row>
    <row r="146" spans="5:12" x14ac:dyDescent="0.25">
      <c r="E146" s="38"/>
      <c r="F146" s="38"/>
      <c r="G146" s="38"/>
      <c r="H146" s="38"/>
      <c r="I146" s="38"/>
      <c r="J146" s="38"/>
      <c r="K146" s="38"/>
      <c r="L146" s="38"/>
    </row>
    <row r="147" spans="5:12" x14ac:dyDescent="0.25">
      <c r="E147" s="38"/>
      <c r="F147" s="38"/>
      <c r="G147" s="38"/>
      <c r="H147" s="38"/>
      <c r="I147" s="38"/>
      <c r="J147" s="38"/>
      <c r="K147" s="38"/>
      <c r="L147" s="38"/>
    </row>
    <row r="148" spans="5:12" x14ac:dyDescent="0.25">
      <c r="E148" s="38"/>
      <c r="F148" s="38"/>
      <c r="G148" s="38"/>
      <c r="H148" s="38"/>
      <c r="I148" s="38"/>
      <c r="J148" s="38"/>
      <c r="K148" s="38"/>
      <c r="L148" s="38"/>
    </row>
    <row r="149" spans="5:12" x14ac:dyDescent="0.25">
      <c r="E149" s="38"/>
      <c r="F149" s="38"/>
      <c r="G149" s="38"/>
      <c r="H149" s="38"/>
      <c r="I149" s="38"/>
      <c r="J149" s="38"/>
      <c r="K149" s="38"/>
      <c r="L149" s="38"/>
    </row>
    <row r="150" spans="5:12" x14ac:dyDescent="0.25">
      <c r="E150" s="38"/>
      <c r="F150" s="38"/>
      <c r="G150" s="38"/>
      <c r="H150" s="38"/>
      <c r="I150" s="38"/>
      <c r="J150" s="38"/>
      <c r="K150" s="38"/>
      <c r="L150" s="38"/>
    </row>
    <row r="151" spans="5:12" x14ac:dyDescent="0.25">
      <c r="E151" s="38"/>
      <c r="F151" s="38"/>
      <c r="G151" s="38"/>
      <c r="H151" s="38"/>
      <c r="I151" s="38"/>
      <c r="J151" s="38"/>
      <c r="K151" s="38"/>
      <c r="L151" s="38"/>
    </row>
    <row r="152" spans="5:12" x14ac:dyDescent="0.25">
      <c r="E152" s="38"/>
      <c r="F152" s="38"/>
      <c r="G152" s="38"/>
      <c r="H152" s="38"/>
      <c r="I152" s="38"/>
      <c r="J152" s="38"/>
      <c r="K152" s="38"/>
      <c r="L152" s="38"/>
    </row>
    <row r="153" spans="5:12" x14ac:dyDescent="0.25">
      <c r="E153" s="38"/>
      <c r="F153" s="38"/>
      <c r="G153" s="38"/>
      <c r="H153" s="38"/>
      <c r="I153" s="38"/>
      <c r="J153" s="38"/>
      <c r="K153" s="38"/>
      <c r="L153" s="38"/>
    </row>
    <row r="154" spans="5:12" x14ac:dyDescent="0.25">
      <c r="E154" s="38"/>
      <c r="F154" s="38"/>
      <c r="G154" s="38"/>
      <c r="H154" s="38"/>
      <c r="I154" s="38"/>
      <c r="J154" s="38"/>
      <c r="K154" s="38"/>
      <c r="L154" s="38"/>
    </row>
    <row r="155" spans="5:12" x14ac:dyDescent="0.25">
      <c r="E155" s="38"/>
      <c r="F155" s="38"/>
      <c r="G155" s="38"/>
      <c r="H155" s="38"/>
      <c r="I155" s="38"/>
      <c r="J155" s="38"/>
      <c r="K155" s="38"/>
      <c r="L155" s="38"/>
    </row>
    <row r="156" spans="5:12" x14ac:dyDescent="0.25">
      <c r="E156" s="38"/>
      <c r="F156" s="38"/>
      <c r="G156" s="38"/>
      <c r="H156" s="38"/>
      <c r="I156" s="38"/>
      <c r="J156" s="38"/>
      <c r="K156" s="38"/>
      <c r="L156" s="38"/>
    </row>
    <row r="157" spans="5:12" x14ac:dyDescent="0.25">
      <c r="E157" s="38"/>
      <c r="F157" s="38"/>
      <c r="G157" s="38"/>
      <c r="H157" s="38"/>
      <c r="I157" s="38"/>
      <c r="J157" s="38"/>
      <c r="K157" s="38"/>
      <c r="L157" s="38"/>
    </row>
    <row r="158" spans="5:12" x14ac:dyDescent="0.25">
      <c r="E158" s="38"/>
      <c r="F158" s="38"/>
      <c r="G158" s="38"/>
      <c r="H158" s="38"/>
      <c r="I158" s="38"/>
      <c r="J158" s="38"/>
      <c r="K158" s="38"/>
      <c r="L158" s="38"/>
    </row>
    <row r="159" spans="5:12" x14ac:dyDescent="0.25">
      <c r="E159" s="38"/>
      <c r="F159" s="38"/>
      <c r="G159" s="38"/>
      <c r="H159" s="38"/>
      <c r="I159" s="38"/>
      <c r="J159" s="38"/>
      <c r="K159" s="38"/>
      <c r="L159" s="38"/>
    </row>
    <row r="160" spans="5:12" x14ac:dyDescent="0.25">
      <c r="E160" s="38"/>
      <c r="F160" s="38"/>
      <c r="G160" s="38"/>
      <c r="H160" s="38"/>
      <c r="I160" s="38"/>
      <c r="J160" s="38"/>
      <c r="K160" s="38"/>
      <c r="L160" s="38"/>
    </row>
    <row r="161" spans="5:12" x14ac:dyDescent="0.25">
      <c r="E161" s="38"/>
      <c r="F161" s="38"/>
      <c r="G161" s="38"/>
      <c r="H161" s="38"/>
      <c r="I161" s="38"/>
      <c r="J161" s="38"/>
      <c r="K161" s="38"/>
      <c r="L161" s="38"/>
    </row>
    <row r="162" spans="5:12" x14ac:dyDescent="0.25">
      <c r="E162" s="38"/>
      <c r="F162" s="38"/>
      <c r="G162" s="38"/>
      <c r="H162" s="38"/>
      <c r="I162" s="38"/>
      <c r="J162" s="38"/>
      <c r="K162" s="38"/>
      <c r="L162" s="38"/>
    </row>
    <row r="163" spans="5:12" x14ac:dyDescent="0.25">
      <c r="E163" s="38"/>
      <c r="F163" s="38"/>
      <c r="G163" s="38"/>
      <c r="H163" s="38"/>
      <c r="I163" s="38"/>
      <c r="J163" s="38"/>
      <c r="K163" s="38"/>
      <c r="L163" s="38"/>
    </row>
  </sheetData>
  <sheetProtection algorithmName="SHA-512" hashValue="SKQPk7Z3sGXnog6CFcz5IC6dmf5QKbIXT6D73q0Z5ey3ExJOLqRnGVnbc46MdhZG70xd3UzSafKAiDZD+fVsSw==" saltValue="HN3YQ9owI/nTK5JlSIMoXg==" spinCount="100000" sheet="1" insertColumns="0" selectLockedCells="1"/>
  <customSheetViews>
    <customSheetView guid="{4652D98A-10A8-4A41-BE02-6BC110D8BB01}" showGridLines="0">
      <pane xSplit="4" ySplit="4" topLeftCell="E8" activePane="bottomRight" state="frozen"/>
      <selection pane="bottomRight" activeCell="E40" sqref="E40"/>
      <pageMargins left="0.7" right="0.7" top="0.78740157499999996" bottom="0.78740157499999996" header="0.3" footer="0.3"/>
    </customSheetView>
  </customSheetViews>
  <mergeCells count="4">
    <mergeCell ref="E3:H3"/>
    <mergeCell ref="N3:P3"/>
    <mergeCell ref="B1:L1"/>
    <mergeCell ref="R4:S4"/>
  </mergeCells>
  <conditionalFormatting sqref="B5:L35">
    <cfRule type="expression" dxfId="23" priority="2" stopIfTrue="1">
      <formula>WEEKDAY($B5,2)&gt;5</formula>
    </cfRule>
  </conditionalFormatting>
  <pageMargins left="0.7" right="0.7" top="0.78740157499999996" bottom="0.78740157499999996"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 stopIfTrue="1" id="{7B5B1C58-86FE-4314-A5A4-7CBB585B95E4}">
            <xm:f>MATCH($B5,Feiertage!$B$2:$B$49,0)&gt;0</xm:f>
            <x14:dxf>
              <fill>
                <patternFill>
                  <bgColor theme="5" tint="0.59996337778862885"/>
                </patternFill>
              </fill>
            </x14:dxf>
          </x14:cfRule>
          <xm:sqref>B5:L35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163"/>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RowHeight="15" x14ac:dyDescent="0.25"/>
  <cols>
    <col min="1" max="1" width="2.28515625" customWidth="1"/>
    <col min="2" max="2" width="8.85546875" customWidth="1"/>
    <col min="3" max="3" width="5.7109375" customWidth="1"/>
    <col min="4" max="4" width="0.85546875" customWidth="1"/>
    <col min="5" max="8" width="6.7109375" customWidth="1"/>
    <col min="9" max="9" width="8.85546875" customWidth="1"/>
    <col min="10" max="10" width="14" customWidth="1"/>
    <col min="11" max="11" width="13.7109375" customWidth="1"/>
    <col min="12" max="12" width="14.140625" customWidth="1"/>
    <col min="13" max="13" width="13.28515625" style="38" customWidth="1"/>
    <col min="14" max="14" width="19.5703125" style="38" customWidth="1"/>
    <col min="15" max="15" width="15.7109375" style="38" customWidth="1"/>
    <col min="16" max="17" width="11.42578125" style="38"/>
    <col min="18" max="18" width="30.7109375" style="38" customWidth="1"/>
    <col min="19" max="19" width="13.28515625" style="38" customWidth="1"/>
    <col min="20" max="24" width="11.42578125" style="38"/>
    <col min="48" max="48" width="11.140625" customWidth="1"/>
    <col min="49" max="49" width="7.7109375" customWidth="1"/>
    <col min="50" max="50" width="6.7109375" customWidth="1"/>
    <col min="51" max="51" width="8" customWidth="1"/>
  </cols>
  <sheetData>
    <row r="1" spans="1:51" ht="28.5" x14ac:dyDescent="0.45">
      <c r="A1" s="55">
        <v>41639</v>
      </c>
      <c r="B1" s="92">
        <f ca="1">DATEVALUE("1 " &amp; RIGHT(CELL("dateiname",$A$1),LEN(CELL("dateiname",$A$1))-FIND("]",CELL("dateiname",$A$1))) &amp; " " &amp; YEAR(Januar!$A$1))</f>
        <v>42063</v>
      </c>
      <c r="C1" s="92"/>
      <c r="D1" s="92"/>
      <c r="E1" s="92"/>
      <c r="F1" s="92"/>
      <c r="G1" s="92"/>
      <c r="H1" s="92"/>
      <c r="I1" s="92"/>
      <c r="J1" s="92"/>
      <c r="K1" s="92"/>
      <c r="L1" s="92"/>
    </row>
    <row r="2" spans="1:51" ht="15.75" thickBot="1" x14ac:dyDescent="0.3">
      <c r="E2" s="38"/>
      <c r="F2" s="38"/>
      <c r="G2" s="38"/>
      <c r="H2" s="38"/>
      <c r="I2" s="38"/>
      <c r="J2" s="38"/>
      <c r="K2" s="38"/>
      <c r="L2" s="38"/>
    </row>
    <row r="3" spans="1:51" ht="19.5" thickBot="1" x14ac:dyDescent="0.35">
      <c r="E3" s="89" t="s">
        <v>0</v>
      </c>
      <c r="F3" s="90"/>
      <c r="G3" s="90"/>
      <c r="H3" s="91"/>
      <c r="I3" s="57"/>
      <c r="J3" s="57"/>
      <c r="K3" s="57"/>
      <c r="L3" s="57"/>
      <c r="N3" s="89" t="s">
        <v>10</v>
      </c>
      <c r="O3" s="90"/>
      <c r="P3" s="91"/>
    </row>
    <row r="4" spans="1:51" ht="19.5" thickBot="1" x14ac:dyDescent="0.35">
      <c r="B4" s="16" t="s">
        <v>4</v>
      </c>
      <c r="C4" s="17" t="s">
        <v>5</v>
      </c>
      <c r="D4" s="7"/>
      <c r="E4" s="58" t="s">
        <v>1</v>
      </c>
      <c r="F4" s="59" t="s">
        <v>2</v>
      </c>
      <c r="G4" s="59" t="s">
        <v>1</v>
      </c>
      <c r="H4" s="59" t="s">
        <v>2</v>
      </c>
      <c r="I4" s="59" t="s">
        <v>3</v>
      </c>
      <c r="J4" s="59" t="s">
        <v>7</v>
      </c>
      <c r="K4" s="59" t="s">
        <v>6</v>
      </c>
      <c r="L4" s="60" t="s">
        <v>52</v>
      </c>
      <c r="N4" s="66" t="s">
        <v>8</v>
      </c>
      <c r="O4" s="67" t="s">
        <v>6</v>
      </c>
      <c r="P4" s="67" t="s">
        <v>3</v>
      </c>
      <c r="R4" s="87" t="s">
        <v>13</v>
      </c>
      <c r="S4" s="88"/>
      <c r="AV4" s="56" t="s">
        <v>50</v>
      </c>
      <c r="AW4" s="2" t="s">
        <v>3</v>
      </c>
      <c r="AX4" s="3" t="s">
        <v>7</v>
      </c>
      <c r="AY4" s="4" t="s">
        <v>6</v>
      </c>
    </row>
    <row r="5" spans="1:51" ht="21.75" thickTop="1" x14ac:dyDescent="0.35">
      <c r="B5" s="8">
        <f ca="1">B1</f>
        <v>42063</v>
      </c>
      <c r="C5" s="10">
        <f ca="1">B5</f>
        <v>42063</v>
      </c>
      <c r="D5" s="19"/>
      <c r="E5" s="20"/>
      <c r="F5" s="20"/>
      <c r="G5" s="20"/>
      <c r="H5" s="20"/>
      <c r="I5" s="20" t="str">
        <f ca="1">IF(AX5=0,"",IF(AW5=0,"",IF(OR(B5&lt;=TODAY(),AX5),AW5,"")))</f>
        <v/>
      </c>
      <c r="J5" s="20" t="str">
        <f t="shared" ref="J5:J35" si="0">IF(AX5=0,"",IF(I5&lt;&gt;"",AX5-I5,AX5))</f>
        <v/>
      </c>
      <c r="K5" s="20">
        <f ca="1">IF(AV5=0,AY5,IF(Feiertage!$G$2="ja","00:00",AY5))</f>
        <v>0.33333333333333331</v>
      </c>
      <c r="L5" s="61" t="str">
        <f t="shared" ref="L5:L35" ca="1" si="1">IF(OR(B5&lt;=TODAY(),J5),IF(J5&lt;&gt;"",IF(J5-K5=0,"",J5-K5),IF(K5&lt;&gt;"",-K5,"")),"")</f>
        <v/>
      </c>
      <c r="N5" s="68">
        <v>41639</v>
      </c>
      <c r="O5" s="24">
        <v>0.33333333333333331</v>
      </c>
      <c r="P5" s="24">
        <v>2.0833333333333332E-2</v>
      </c>
      <c r="R5" s="69" t="str">
        <f ca="1" xml:space="preserve"> "Übertrag aus " &amp; IF( MONTH(B1)=1, YEAR(B1)-1, TEXT(EDATE(B1,-1),"MMMM"))</f>
        <v>Übertrag aus Februar</v>
      </c>
      <c r="S5" s="70">
        <f ca="1">IF(MONTH(B1)&gt;1,INDIRECT(TEXT(EDATE(B1,-1),"MMMM")&amp;"!s9"),"")</f>
        <v>-9.3333333333333304</v>
      </c>
      <c r="AV5">
        <f ca="1">IF(IFERROR(MATCH($B5,Feiertage!$B$2:$B$49,0)&gt;0,0),1,0)</f>
        <v>0</v>
      </c>
      <c r="AW5" s="5">
        <f ca="1">IF(WEEKDAY(C5)=WEEKDAY($N$5),$P$5,
IF(WEEKDAY(C5)=WEEKDAY($N$6),$P$6,
IF(WEEKDAY(C5)=WEEKDAY($N$7),$P$7,
IF(WEEKDAY(C5)=WEEKDAY($N$8),$P$8,
IF(WEEKDAY(C5)=WEEKDAY($N$9),$P$9,
IF(WEEKDAY(C5)=WEEKDAY($N$10),$P$10,
IF(WEEKDAY(C5)=WEEKDAY($N$11),$P$11,"")))))))</f>
        <v>2.0833333333333332E-2</v>
      </c>
      <c r="AX5" s="1">
        <f>IF(F5,IF(E5,IF(E5&gt;F5,F5+"24:00"-E5,F5-E5),0),0)+IF(G5,IF(G5,IF(G5&gt;H5,H5+"24:00"-G5,H5-G5),0),0)</f>
        <v>0</v>
      </c>
      <c r="AY5" s="1">
        <f ca="1">IF(WEEKDAY(C5)=WEEKDAY($N$5),$O$5,
IF(WEEKDAY(C5)=WEEKDAY($N$6),$O$6,
IF(WEEKDAY(C5)=WEEKDAY($N$7),$O$7,
IF(WEEKDAY(C5)=WEEKDAY($N$8),$O$8,
IF(WEEKDAY(C5)=WEEKDAY($N$9),$O$9,
IF(WEEKDAY(C5)=WEEKDAY($N$10),$O$10,
IF(WEEKDAY(C5)=WEEKDAY($N$11),$O$11,"")))))))</f>
        <v>0.33333333333333331</v>
      </c>
    </row>
    <row r="6" spans="1:51" ht="21" x14ac:dyDescent="0.35">
      <c r="B6" s="9">
        <f ca="1">B5+1</f>
        <v>42064</v>
      </c>
      <c r="C6" s="11">
        <f ca="1">B6</f>
        <v>42064</v>
      </c>
      <c r="D6" s="6"/>
      <c r="E6" s="21"/>
      <c r="F6" s="21"/>
      <c r="G6" s="21"/>
      <c r="H6" s="21"/>
      <c r="I6" s="21" t="str">
        <f ca="1">IF(AX6=0,"",IF(AW6=0,"",IF(OR(B6&lt;=TODAY(),AX6),AW6,"")))</f>
        <v/>
      </c>
      <c r="J6" s="21" t="str">
        <f t="shared" si="0"/>
        <v/>
      </c>
      <c r="K6" s="20">
        <f ca="1">IF(AV6=0,AY6,IF(Feiertage!$G$2="ja","00:00",AY6))</f>
        <v>0</v>
      </c>
      <c r="L6" s="62" t="str">
        <f t="shared" ca="1" si="1"/>
        <v/>
      </c>
      <c r="N6" s="71">
        <v>41640</v>
      </c>
      <c r="O6" s="25">
        <v>0.33333333333333331</v>
      </c>
      <c r="P6" s="25">
        <v>2.0833333333333332E-2</v>
      </c>
      <c r="R6" s="72" t="s">
        <v>6</v>
      </c>
      <c r="S6" s="70">
        <f ca="1">SUM(K5:K35)</f>
        <v>6.9999999999999973</v>
      </c>
      <c r="AV6">
        <f ca="1">IF(IFERROR(MATCH($B6,Feiertage!$B$2:$B$49,0)&gt;0,0),1,0)</f>
        <v>0</v>
      </c>
      <c r="AW6" s="5">
        <f t="shared" ref="AW6:AW32" ca="1" si="2">IF(WEEKDAY(C6)=WEEKDAY($N$5),$P$5,
IF(WEEKDAY(C6)=WEEKDAY($N$6),$P$6,
IF(WEEKDAY(C6)=WEEKDAY($N$7),$P$7,
IF(WEEKDAY(C6)=WEEKDAY($N$8),$P$8,
IF(WEEKDAY(C6)=WEEKDAY($N$9),$P$9,
IF(WEEKDAY(C6)=WEEKDAY($N$10),$P$10,
IF(WEEKDAY(C6)=WEEKDAY($N$11),$P$11,"")))))))</f>
        <v>2.0833333333333332E-2</v>
      </c>
      <c r="AX6" s="1">
        <f t="shared" ref="AX6:AX35" si="3">IF(F6,IF(E6,IF(E6&gt;F6,F6+"24:00"-E6,F6-E6),0),0)+IF(G6,IF(G6,IF(G6&gt;H6,H6+"24:00"-G6,H6-G6),0),0)</f>
        <v>0</v>
      </c>
      <c r="AY6" s="1">
        <f t="shared" ref="AY6:AY32" ca="1" si="4">IF(WEEKDAY(C6)=WEEKDAY($N$5),$O$5,
IF(WEEKDAY(C6)=WEEKDAY($N$6),$O$6,
IF(WEEKDAY(C6)=WEEKDAY($N$7),$O$7,
IF(WEEKDAY(C6)=WEEKDAY($N$8),$O$8,
IF(WEEKDAY(C6)=WEEKDAY($N$9),$O$9,
IF(WEEKDAY(C6)=WEEKDAY($N$10),$O$10,
IF(WEEKDAY(C6)=WEEKDAY($N$11),$O$11,"")))))))</f>
        <v>0</v>
      </c>
    </row>
    <row r="7" spans="1:51" ht="21" x14ac:dyDescent="0.35">
      <c r="B7" s="9">
        <f t="shared" ref="B7:B32" ca="1" si="5">B6+1</f>
        <v>42065</v>
      </c>
      <c r="C7" s="11">
        <f t="shared" ref="C7:C35" ca="1" si="6">B7</f>
        <v>42065</v>
      </c>
      <c r="D7" s="6"/>
      <c r="E7" s="21"/>
      <c r="F7" s="21"/>
      <c r="G7" s="21"/>
      <c r="H7" s="21"/>
      <c r="I7" s="21" t="str">
        <f t="shared" ref="I7:I35" ca="1" si="7">IF(AX7=0,"",IF(AW7=0,"",IF(OR(B7&lt;=TODAY(),AX7),AW7,"")))</f>
        <v/>
      </c>
      <c r="J7" s="21" t="str">
        <f t="shared" si="0"/>
        <v/>
      </c>
      <c r="K7" s="20">
        <f ca="1">IF(AV7=0,AY7,IF(Feiertage!$G$2="ja","00:00",AY7))</f>
        <v>0</v>
      </c>
      <c r="L7" s="62" t="str">
        <f t="shared" ca="1" si="1"/>
        <v/>
      </c>
      <c r="N7" s="71">
        <v>41641</v>
      </c>
      <c r="O7" s="25">
        <v>0.33333333333333331</v>
      </c>
      <c r="P7" s="25">
        <v>2.0833333333333332E-2</v>
      </c>
      <c r="R7" s="72" t="s">
        <v>7</v>
      </c>
      <c r="S7" s="70">
        <f>SUM(J5:J35)</f>
        <v>0</v>
      </c>
      <c r="AV7">
        <f ca="1">IF(IFERROR(MATCH($B7,Feiertage!$B$2:$B$49,0)&gt;0,0),1,0)</f>
        <v>0</v>
      </c>
      <c r="AW7" s="5">
        <f t="shared" ca="1" si="2"/>
        <v>2.0833333333333332E-2</v>
      </c>
      <c r="AX7" s="1">
        <f t="shared" si="3"/>
        <v>0</v>
      </c>
      <c r="AY7" s="1">
        <f t="shared" ca="1" si="4"/>
        <v>0</v>
      </c>
    </row>
    <row r="8" spans="1:51" ht="21" x14ac:dyDescent="0.35">
      <c r="B8" s="9">
        <f t="shared" ca="1" si="5"/>
        <v>42066</v>
      </c>
      <c r="C8" s="11">
        <f t="shared" ca="1" si="6"/>
        <v>42066</v>
      </c>
      <c r="D8" s="6"/>
      <c r="E8" s="21"/>
      <c r="F8" s="21"/>
      <c r="G8" s="21"/>
      <c r="H8" s="21"/>
      <c r="I8" s="21" t="str">
        <f t="shared" ca="1" si="7"/>
        <v/>
      </c>
      <c r="J8" s="21" t="str">
        <f t="shared" si="0"/>
        <v/>
      </c>
      <c r="K8" s="20">
        <f ca="1">IF(AV8=0,AY8,IF(Feiertage!$G$2="ja","00:00",AY8))</f>
        <v>0.33333333333333331</v>
      </c>
      <c r="L8" s="62" t="str">
        <f t="shared" ca="1" si="1"/>
        <v/>
      </c>
      <c r="N8" s="71">
        <v>41642</v>
      </c>
      <c r="O8" s="25">
        <v>0.33333333333333331</v>
      </c>
      <c r="P8" s="25">
        <v>2.0833333333333332E-2</v>
      </c>
      <c r="R8" s="73" t="str">
        <f ca="1" xml:space="preserve"> "Saldo " &amp; TEXT(B1,"MMMM")</f>
        <v>Saldo März</v>
      </c>
      <c r="S8" s="70">
        <f ca="1">SUM(L5:L35)</f>
        <v>0</v>
      </c>
      <c r="AV8">
        <f ca="1">IF(IFERROR(MATCH($B8,Feiertage!$B$2:$B$49,0)&gt;0,0),1,0)</f>
        <v>0</v>
      </c>
      <c r="AW8" s="5">
        <f t="shared" ca="1" si="2"/>
        <v>2.0833333333333332E-2</v>
      </c>
      <c r="AX8" s="1">
        <f t="shared" si="3"/>
        <v>0</v>
      </c>
      <c r="AY8" s="1">
        <f t="shared" ca="1" si="4"/>
        <v>0.33333333333333331</v>
      </c>
    </row>
    <row r="9" spans="1:51" ht="21.75" thickBot="1" x14ac:dyDescent="0.4">
      <c r="B9" s="9">
        <f t="shared" ca="1" si="5"/>
        <v>42067</v>
      </c>
      <c r="C9" s="11">
        <f t="shared" ca="1" si="6"/>
        <v>42067</v>
      </c>
      <c r="D9" s="6"/>
      <c r="E9" s="21"/>
      <c r="F9" s="21"/>
      <c r="G9" s="21"/>
      <c r="H9" s="21"/>
      <c r="I9" s="21" t="str">
        <f t="shared" ca="1" si="7"/>
        <v/>
      </c>
      <c r="J9" s="21" t="str">
        <f t="shared" si="0"/>
        <v/>
      </c>
      <c r="K9" s="20">
        <f ca="1">IF(AV9=0,AY9,IF(Feiertage!$G$2="ja","00:00",AY9))</f>
        <v>0.33333333333333331</v>
      </c>
      <c r="L9" s="62" t="str">
        <f t="shared" ca="1" si="1"/>
        <v/>
      </c>
      <c r="N9" s="71">
        <v>41643</v>
      </c>
      <c r="O9" s="25">
        <v>0.33333333333333331</v>
      </c>
      <c r="P9" s="25">
        <v>2.0833333333333332E-2</v>
      </c>
      <c r="R9" s="74" t="str">
        <f ca="1" xml:space="preserve"> "Übertrag in " &amp;  IF( MONTH(B1)=12, YEAR(B1)+1, TEXT(EDATE(B1,1),"MMMM"))</f>
        <v>Übertrag in April</v>
      </c>
      <c r="S9" s="75">
        <f ca="1">IF(S5="",0,S5)+S8</f>
        <v>-9.3333333333333304</v>
      </c>
      <c r="AV9">
        <f ca="1">IF(IFERROR(MATCH($B9,Feiertage!$B$2:$B$49,0)&gt;0,0),1,0)</f>
        <v>0</v>
      </c>
      <c r="AW9" s="5">
        <f t="shared" ca="1" si="2"/>
        <v>2.0833333333333332E-2</v>
      </c>
      <c r="AX9" s="1">
        <f t="shared" si="3"/>
        <v>0</v>
      </c>
      <c r="AY9" s="1">
        <f t="shared" ca="1" si="4"/>
        <v>0.33333333333333331</v>
      </c>
    </row>
    <row r="10" spans="1:51" ht="18.75" x14ac:dyDescent="0.3">
      <c r="B10" s="9">
        <f t="shared" ca="1" si="5"/>
        <v>42068</v>
      </c>
      <c r="C10" s="11">
        <f t="shared" ca="1" si="6"/>
        <v>42068</v>
      </c>
      <c r="D10" s="6"/>
      <c r="E10" s="21"/>
      <c r="F10" s="21"/>
      <c r="G10" s="21"/>
      <c r="H10" s="21"/>
      <c r="I10" s="21" t="str">
        <f t="shared" ca="1" si="7"/>
        <v/>
      </c>
      <c r="J10" s="21" t="str">
        <f t="shared" si="0"/>
        <v/>
      </c>
      <c r="K10" s="20">
        <f ca="1">IF(AV10=0,AY10,IF(Feiertage!$G$2="ja","00:00",AY10))</f>
        <v>0.33333333333333331</v>
      </c>
      <c r="L10" s="62" t="str">
        <f t="shared" ca="1" si="1"/>
        <v/>
      </c>
      <c r="N10" s="76">
        <v>41644</v>
      </c>
      <c r="O10" s="26">
        <v>0</v>
      </c>
      <c r="P10" s="26">
        <v>2.0833333333333332E-2</v>
      </c>
      <c r="AV10">
        <f ca="1">IF(IFERROR(MATCH($B10,Feiertage!$B$2:$B$49,0)&gt;0,0),1,0)</f>
        <v>0</v>
      </c>
      <c r="AW10" s="5">
        <f t="shared" ca="1" si="2"/>
        <v>2.0833333333333332E-2</v>
      </c>
      <c r="AX10" s="1">
        <f t="shared" si="3"/>
        <v>0</v>
      </c>
      <c r="AY10" s="1">
        <f t="shared" ca="1" si="4"/>
        <v>0.33333333333333331</v>
      </c>
    </row>
    <row r="11" spans="1:51" ht="19.5" thickBot="1" x14ac:dyDescent="0.35">
      <c r="B11" s="9">
        <f t="shared" ca="1" si="5"/>
        <v>42069</v>
      </c>
      <c r="C11" s="11">
        <f t="shared" ca="1" si="6"/>
        <v>42069</v>
      </c>
      <c r="D11" s="6"/>
      <c r="E11" s="21"/>
      <c r="F11" s="21"/>
      <c r="G11" s="21"/>
      <c r="H11" s="21"/>
      <c r="I11" s="21" t="str">
        <f t="shared" ca="1" si="7"/>
        <v/>
      </c>
      <c r="J11" s="21" t="str">
        <f t="shared" si="0"/>
        <v/>
      </c>
      <c r="K11" s="20">
        <f ca="1">IF(AV11=0,AY11,IF(Feiertage!$G$2="ja","00:00",AY11))</f>
        <v>0.33333333333333331</v>
      </c>
      <c r="L11" s="62" t="str">
        <f t="shared" ca="1" si="1"/>
        <v/>
      </c>
      <c r="N11" s="77">
        <v>41645</v>
      </c>
      <c r="O11" s="27">
        <v>0</v>
      </c>
      <c r="P11" s="27">
        <v>2.0833333333333332E-2</v>
      </c>
      <c r="AV11">
        <f ca="1">IF(IFERROR(MATCH($B11,Feiertage!$B$2:$B$49,0)&gt;0,0),1,0)</f>
        <v>0</v>
      </c>
      <c r="AW11" s="5">
        <f t="shared" ca="1" si="2"/>
        <v>2.0833333333333332E-2</v>
      </c>
      <c r="AX11" s="1">
        <f t="shared" si="3"/>
        <v>0</v>
      </c>
      <c r="AY11" s="1">
        <f t="shared" ca="1" si="4"/>
        <v>0.33333333333333331</v>
      </c>
    </row>
    <row r="12" spans="1:51" ht="20.25" thickTop="1" thickBot="1" x14ac:dyDescent="0.35">
      <c r="B12" s="9">
        <f t="shared" ca="1" si="5"/>
        <v>42070</v>
      </c>
      <c r="C12" s="11">
        <f t="shared" ca="1" si="6"/>
        <v>42070</v>
      </c>
      <c r="D12" s="6"/>
      <c r="E12" s="21"/>
      <c r="F12" s="21"/>
      <c r="G12" s="21"/>
      <c r="H12" s="21"/>
      <c r="I12" s="21" t="str">
        <f t="shared" ca="1" si="7"/>
        <v/>
      </c>
      <c r="J12" s="21" t="str">
        <f t="shared" si="0"/>
        <v/>
      </c>
      <c r="K12" s="20">
        <f ca="1">IF(AV12=0,AY12,IF(Feiertage!$G$2="ja","00:00",AY12))</f>
        <v>0.33333333333333331</v>
      </c>
      <c r="L12" s="62" t="str">
        <f t="shared" ca="1" si="1"/>
        <v/>
      </c>
      <c r="N12" s="78" t="s">
        <v>9</v>
      </c>
      <c r="O12" s="79">
        <f>SUM(O5:O11)</f>
        <v>1.6666666666666665</v>
      </c>
      <c r="P12" s="80"/>
      <c r="AV12">
        <f ca="1">IF(IFERROR(MATCH($B12,Feiertage!$B$2:$B$49,0)&gt;0,0),1,0)</f>
        <v>0</v>
      </c>
      <c r="AW12" s="5">
        <f t="shared" ca="1" si="2"/>
        <v>2.0833333333333332E-2</v>
      </c>
      <c r="AX12" s="1">
        <f t="shared" si="3"/>
        <v>0</v>
      </c>
      <c r="AY12" s="1">
        <f t="shared" ca="1" si="4"/>
        <v>0.33333333333333331</v>
      </c>
    </row>
    <row r="13" spans="1:51" ht="19.5" thickTop="1" x14ac:dyDescent="0.3">
      <c r="B13" s="9">
        <f t="shared" ca="1" si="5"/>
        <v>42071</v>
      </c>
      <c r="C13" s="11">
        <f t="shared" ca="1" si="6"/>
        <v>42071</v>
      </c>
      <c r="D13" s="6"/>
      <c r="E13" s="21"/>
      <c r="F13" s="21"/>
      <c r="G13" s="21"/>
      <c r="H13" s="21"/>
      <c r="I13" s="21" t="str">
        <f t="shared" ca="1" si="7"/>
        <v/>
      </c>
      <c r="J13" s="21" t="str">
        <f t="shared" si="0"/>
        <v/>
      </c>
      <c r="K13" s="20">
        <f ca="1">IF(AV13=0,AY13,IF(Feiertage!$G$2="ja","00:00",AY13))</f>
        <v>0</v>
      </c>
      <c r="L13" s="62" t="str">
        <f t="shared" ca="1" si="1"/>
        <v/>
      </c>
      <c r="N13" s="64"/>
      <c r="O13" s="64"/>
      <c r="AV13">
        <f ca="1">IF(IFERROR(MATCH($B13,Feiertage!$B$2:$B$49,0)&gt;0,0),1,0)</f>
        <v>0</v>
      </c>
      <c r="AW13" s="5">
        <f t="shared" ca="1" si="2"/>
        <v>2.0833333333333332E-2</v>
      </c>
      <c r="AX13" s="1">
        <f t="shared" si="3"/>
        <v>0</v>
      </c>
      <c r="AY13" s="1">
        <f t="shared" ca="1" si="4"/>
        <v>0</v>
      </c>
    </row>
    <row r="14" spans="1:51" ht="18.75" x14ac:dyDescent="0.3">
      <c r="B14" s="9">
        <f t="shared" ca="1" si="5"/>
        <v>42072</v>
      </c>
      <c r="C14" s="11">
        <f t="shared" ca="1" si="6"/>
        <v>42072</v>
      </c>
      <c r="D14" s="6"/>
      <c r="E14" s="21"/>
      <c r="F14" s="21"/>
      <c r="G14" s="21"/>
      <c r="H14" s="21"/>
      <c r="I14" s="21" t="str">
        <f t="shared" ca="1" si="7"/>
        <v/>
      </c>
      <c r="J14" s="21" t="str">
        <f t="shared" si="0"/>
        <v/>
      </c>
      <c r="K14" s="20">
        <f ca="1">IF(AV14=0,AY14,IF(Feiertage!$G$2="ja","00:00",AY14))</f>
        <v>0</v>
      </c>
      <c r="L14" s="62" t="str">
        <f t="shared" ca="1" si="1"/>
        <v/>
      </c>
      <c r="N14" s="81"/>
      <c r="O14" s="82"/>
      <c r="P14" s="81"/>
      <c r="AV14">
        <f ca="1">IF(IFERROR(MATCH($B14,Feiertage!$B$2:$B$49,0)&gt;0,0),1,0)</f>
        <v>0</v>
      </c>
      <c r="AW14" s="5">
        <f t="shared" ca="1" si="2"/>
        <v>2.0833333333333332E-2</v>
      </c>
      <c r="AX14" s="1">
        <f t="shared" si="3"/>
        <v>0</v>
      </c>
      <c r="AY14" s="1">
        <f t="shared" ca="1" si="4"/>
        <v>0</v>
      </c>
    </row>
    <row r="15" spans="1:51" ht="18.75" x14ac:dyDescent="0.3">
      <c r="B15" s="9">
        <f t="shared" ca="1" si="5"/>
        <v>42073</v>
      </c>
      <c r="C15" s="11">
        <f t="shared" ca="1" si="6"/>
        <v>42073</v>
      </c>
      <c r="D15" s="6"/>
      <c r="E15" s="21"/>
      <c r="F15" s="21"/>
      <c r="G15" s="21"/>
      <c r="H15" s="21"/>
      <c r="I15" s="21" t="str">
        <f t="shared" ca="1" si="7"/>
        <v/>
      </c>
      <c r="J15" s="21" t="str">
        <f t="shared" si="0"/>
        <v/>
      </c>
      <c r="K15" s="20">
        <f ca="1">IF(AV15=0,AY15,IF(Feiertage!$G$2="ja","00:00",AY15))</f>
        <v>0.33333333333333331</v>
      </c>
      <c r="L15" s="62" t="str">
        <f ca="1">IF(OR(B15&lt;=TODAY(),J15),IF(J15&lt;&gt;"",IF(J15-K15=0,"",J15-K15),IF(K15&lt;&gt;"",-K15,"")),"")</f>
        <v/>
      </c>
      <c r="AV15">
        <f ca="1">IF(IFERROR(MATCH($B15,Feiertage!$B$2:$B$49,0)&gt;0,0),1,0)</f>
        <v>0</v>
      </c>
      <c r="AW15" s="5">
        <f t="shared" ca="1" si="2"/>
        <v>2.0833333333333332E-2</v>
      </c>
      <c r="AX15" s="1">
        <f t="shared" si="3"/>
        <v>0</v>
      </c>
      <c r="AY15" s="1">
        <f t="shared" ca="1" si="4"/>
        <v>0.33333333333333331</v>
      </c>
    </row>
    <row r="16" spans="1:51" ht="18.75" x14ac:dyDescent="0.3">
      <c r="B16" s="9">
        <f t="shared" ca="1" si="5"/>
        <v>42074</v>
      </c>
      <c r="C16" s="11">
        <f t="shared" ca="1" si="6"/>
        <v>42074</v>
      </c>
      <c r="D16" s="6"/>
      <c r="E16" s="21"/>
      <c r="F16" s="21"/>
      <c r="G16" s="21"/>
      <c r="H16" s="21"/>
      <c r="I16" s="21" t="str">
        <f t="shared" ca="1" si="7"/>
        <v/>
      </c>
      <c r="J16" s="21" t="str">
        <f t="shared" si="0"/>
        <v/>
      </c>
      <c r="K16" s="20">
        <f ca="1">IF(AV16=0,AY16,IF(Feiertage!$G$2="ja","00:00",AY16))</f>
        <v>0.33333333333333331</v>
      </c>
      <c r="L16" s="62" t="str">
        <f t="shared" ca="1" si="1"/>
        <v/>
      </c>
      <c r="AV16">
        <f ca="1">IF(IFERROR(MATCH($B16,Feiertage!$B$2:$B$49,0)&gt;0,0),1,0)</f>
        <v>0</v>
      </c>
      <c r="AW16" s="5">
        <f t="shared" ca="1" si="2"/>
        <v>2.0833333333333332E-2</v>
      </c>
      <c r="AX16" s="1">
        <f t="shared" si="3"/>
        <v>0</v>
      </c>
      <c r="AY16" s="1">
        <f t="shared" ca="1" si="4"/>
        <v>0.33333333333333331</v>
      </c>
    </row>
    <row r="17" spans="2:51" ht="18.75" x14ac:dyDescent="0.3">
      <c r="B17" s="9">
        <f t="shared" ca="1" si="5"/>
        <v>42075</v>
      </c>
      <c r="C17" s="11">
        <f t="shared" ca="1" si="6"/>
        <v>42075</v>
      </c>
      <c r="D17" s="6"/>
      <c r="E17" s="21"/>
      <c r="F17" s="21"/>
      <c r="G17" s="21"/>
      <c r="H17" s="21"/>
      <c r="I17" s="21" t="str">
        <f t="shared" ca="1" si="7"/>
        <v/>
      </c>
      <c r="J17" s="21" t="str">
        <f t="shared" si="0"/>
        <v/>
      </c>
      <c r="K17" s="20">
        <f ca="1">IF(AV17=0,AY17,IF(Feiertage!$G$2="ja","00:00",AY17))</f>
        <v>0.33333333333333331</v>
      </c>
      <c r="L17" s="62" t="str">
        <f t="shared" ca="1" si="1"/>
        <v/>
      </c>
      <c r="AV17">
        <f ca="1">IF(IFERROR(MATCH($B17,Feiertage!$B$2:$B$49,0)&gt;0,0),1,0)</f>
        <v>0</v>
      </c>
      <c r="AW17" s="5">
        <f t="shared" ca="1" si="2"/>
        <v>2.0833333333333332E-2</v>
      </c>
      <c r="AX17" s="1">
        <f t="shared" si="3"/>
        <v>0</v>
      </c>
      <c r="AY17" s="1">
        <f t="shared" ca="1" si="4"/>
        <v>0.33333333333333331</v>
      </c>
    </row>
    <row r="18" spans="2:51" ht="18.75" x14ac:dyDescent="0.3">
      <c r="B18" s="9">
        <f t="shared" ca="1" si="5"/>
        <v>42076</v>
      </c>
      <c r="C18" s="11">
        <f t="shared" ca="1" si="6"/>
        <v>42076</v>
      </c>
      <c r="D18" s="6"/>
      <c r="E18" s="21"/>
      <c r="F18" s="21"/>
      <c r="G18" s="21"/>
      <c r="H18" s="21"/>
      <c r="I18" s="21" t="str">
        <f t="shared" ca="1" si="7"/>
        <v/>
      </c>
      <c r="J18" s="21" t="str">
        <f>IF(AX18=0,"",IF(I18&lt;&gt;"",AX18-I18,AX18))</f>
        <v/>
      </c>
      <c r="K18" s="20">
        <f ca="1">IF(AV18=0,AY18,IF(Feiertage!$G$2="ja","00:00",AY18))</f>
        <v>0.33333333333333331</v>
      </c>
      <c r="L18" s="62" t="str">
        <f t="shared" ca="1" si="1"/>
        <v/>
      </c>
      <c r="AV18">
        <f ca="1">IF(IFERROR(MATCH($B18,Feiertage!$B$2:$B$49,0)&gt;0,0),1,0)</f>
        <v>0</v>
      </c>
      <c r="AW18" s="5">
        <f t="shared" ca="1" si="2"/>
        <v>2.0833333333333332E-2</v>
      </c>
      <c r="AX18" s="1">
        <f t="shared" si="3"/>
        <v>0</v>
      </c>
      <c r="AY18" s="1">
        <f t="shared" ca="1" si="4"/>
        <v>0.33333333333333331</v>
      </c>
    </row>
    <row r="19" spans="2:51" ht="18.75" x14ac:dyDescent="0.3">
      <c r="B19" s="9">
        <f t="shared" ca="1" si="5"/>
        <v>42077</v>
      </c>
      <c r="C19" s="11">
        <f t="shared" ca="1" si="6"/>
        <v>42077</v>
      </c>
      <c r="D19" s="6"/>
      <c r="E19" s="21"/>
      <c r="F19" s="21"/>
      <c r="G19" s="21"/>
      <c r="H19" s="21"/>
      <c r="I19" s="21" t="str">
        <f t="shared" ca="1" si="7"/>
        <v/>
      </c>
      <c r="J19" s="21" t="str">
        <f t="shared" si="0"/>
        <v/>
      </c>
      <c r="K19" s="20">
        <f ca="1">IF(AV19=0,AY19,IF(Feiertage!$G$2="ja","00:00",AY19))</f>
        <v>0.33333333333333331</v>
      </c>
      <c r="L19" s="62" t="str">
        <f t="shared" ca="1" si="1"/>
        <v/>
      </c>
      <c r="AV19">
        <f ca="1">IF(IFERROR(MATCH($B19,Feiertage!$B$2:$B$49,0)&gt;0,0),1,0)</f>
        <v>0</v>
      </c>
      <c r="AW19" s="5">
        <f t="shared" ca="1" si="2"/>
        <v>2.0833333333333332E-2</v>
      </c>
      <c r="AX19" s="1">
        <f t="shared" si="3"/>
        <v>0</v>
      </c>
      <c r="AY19" s="1">
        <f t="shared" ca="1" si="4"/>
        <v>0.33333333333333331</v>
      </c>
    </row>
    <row r="20" spans="2:51" ht="18.75" x14ac:dyDescent="0.3">
      <c r="B20" s="9">
        <f t="shared" ca="1" si="5"/>
        <v>42078</v>
      </c>
      <c r="C20" s="11">
        <f t="shared" ca="1" si="6"/>
        <v>42078</v>
      </c>
      <c r="D20" s="6"/>
      <c r="E20" s="21"/>
      <c r="F20" s="21"/>
      <c r="G20" s="21"/>
      <c r="H20" s="21"/>
      <c r="I20" s="21" t="str">
        <f t="shared" ca="1" si="7"/>
        <v/>
      </c>
      <c r="J20" s="21" t="str">
        <f t="shared" si="0"/>
        <v/>
      </c>
      <c r="K20" s="20">
        <f ca="1">IF(AV20=0,AY20,IF(Feiertage!$G$2="ja","00:00",AY20))</f>
        <v>0</v>
      </c>
      <c r="L20" s="62" t="str">
        <f t="shared" ca="1" si="1"/>
        <v/>
      </c>
      <c r="AV20">
        <f ca="1">IF(IFERROR(MATCH($B20,Feiertage!$B$2:$B$49,0)&gt;0,0),1,0)</f>
        <v>0</v>
      </c>
      <c r="AW20" s="5">
        <f t="shared" ca="1" si="2"/>
        <v>2.0833333333333332E-2</v>
      </c>
      <c r="AX20" s="1">
        <f t="shared" si="3"/>
        <v>0</v>
      </c>
      <c r="AY20" s="1">
        <f t="shared" ca="1" si="4"/>
        <v>0</v>
      </c>
    </row>
    <row r="21" spans="2:51" ht="18.75" x14ac:dyDescent="0.3">
      <c r="B21" s="9">
        <f t="shared" ca="1" si="5"/>
        <v>42079</v>
      </c>
      <c r="C21" s="11">
        <f t="shared" ca="1" si="6"/>
        <v>42079</v>
      </c>
      <c r="D21" s="6"/>
      <c r="E21" s="21"/>
      <c r="F21" s="21"/>
      <c r="G21" s="21"/>
      <c r="H21" s="21"/>
      <c r="I21" s="21" t="str">
        <f t="shared" ca="1" si="7"/>
        <v/>
      </c>
      <c r="J21" s="21" t="str">
        <f t="shared" si="0"/>
        <v/>
      </c>
      <c r="K21" s="20">
        <f ca="1">IF(AV21=0,AY21,IF(Feiertage!$G$2="ja","00:00",AY21))</f>
        <v>0</v>
      </c>
      <c r="L21" s="62" t="str">
        <f t="shared" ca="1" si="1"/>
        <v/>
      </c>
      <c r="AV21">
        <f ca="1">IF(IFERROR(MATCH($B21,Feiertage!$B$2:$B$49,0)&gt;0,0),1,0)</f>
        <v>0</v>
      </c>
      <c r="AW21" s="5">
        <f t="shared" ca="1" si="2"/>
        <v>2.0833333333333332E-2</v>
      </c>
      <c r="AX21" s="1">
        <f t="shared" si="3"/>
        <v>0</v>
      </c>
      <c r="AY21" s="1">
        <f t="shared" ca="1" si="4"/>
        <v>0</v>
      </c>
    </row>
    <row r="22" spans="2:51" ht="18.75" x14ac:dyDescent="0.3">
      <c r="B22" s="9">
        <f t="shared" ca="1" si="5"/>
        <v>42080</v>
      </c>
      <c r="C22" s="11">
        <f t="shared" ca="1" si="6"/>
        <v>42080</v>
      </c>
      <c r="D22" s="6"/>
      <c r="E22" s="21"/>
      <c r="F22" s="21"/>
      <c r="G22" s="21"/>
      <c r="H22" s="21"/>
      <c r="I22" s="21" t="str">
        <f t="shared" ca="1" si="7"/>
        <v/>
      </c>
      <c r="J22" s="21" t="str">
        <f t="shared" si="0"/>
        <v/>
      </c>
      <c r="K22" s="20">
        <f ca="1">IF(AV22=0,AY22,IF(Feiertage!$G$2="ja","00:00",AY22))</f>
        <v>0.33333333333333331</v>
      </c>
      <c r="L22" s="62" t="str">
        <f t="shared" ca="1" si="1"/>
        <v/>
      </c>
      <c r="AV22">
        <f ca="1">IF(IFERROR(MATCH($B22,Feiertage!$B$2:$B$49,0)&gt;0,0),1,0)</f>
        <v>0</v>
      </c>
      <c r="AW22" s="5">
        <f t="shared" ca="1" si="2"/>
        <v>2.0833333333333332E-2</v>
      </c>
      <c r="AX22" s="1">
        <f t="shared" si="3"/>
        <v>0</v>
      </c>
      <c r="AY22" s="1">
        <f t="shared" ca="1" si="4"/>
        <v>0.33333333333333331</v>
      </c>
    </row>
    <row r="23" spans="2:51" ht="18.75" x14ac:dyDescent="0.3">
      <c r="B23" s="9">
        <f t="shared" ca="1" si="5"/>
        <v>42081</v>
      </c>
      <c r="C23" s="11">
        <f t="shared" ca="1" si="6"/>
        <v>42081</v>
      </c>
      <c r="D23" s="6"/>
      <c r="E23" s="21"/>
      <c r="F23" s="21"/>
      <c r="G23" s="21"/>
      <c r="H23" s="21"/>
      <c r="I23" s="21" t="str">
        <f t="shared" ca="1" si="7"/>
        <v/>
      </c>
      <c r="J23" s="21" t="str">
        <f t="shared" si="0"/>
        <v/>
      </c>
      <c r="K23" s="20">
        <f ca="1">IF(AV23=0,AY23,IF(Feiertage!$G$2="ja","00:00",AY23))</f>
        <v>0.33333333333333331</v>
      </c>
      <c r="L23" s="62" t="str">
        <f t="shared" ca="1" si="1"/>
        <v/>
      </c>
      <c r="AV23">
        <f ca="1">IF(IFERROR(MATCH($B23,Feiertage!$B$2:$B$49,0)&gt;0,0),1,0)</f>
        <v>0</v>
      </c>
      <c r="AW23" s="5">
        <f t="shared" ca="1" si="2"/>
        <v>2.0833333333333332E-2</v>
      </c>
      <c r="AX23" s="1">
        <f t="shared" si="3"/>
        <v>0</v>
      </c>
      <c r="AY23" s="1">
        <f t="shared" ca="1" si="4"/>
        <v>0.33333333333333331</v>
      </c>
    </row>
    <row r="24" spans="2:51" ht="18.75" x14ac:dyDescent="0.3">
      <c r="B24" s="9">
        <f t="shared" ca="1" si="5"/>
        <v>42082</v>
      </c>
      <c r="C24" s="11">
        <f t="shared" ca="1" si="6"/>
        <v>42082</v>
      </c>
      <c r="D24" s="6"/>
      <c r="E24" s="21"/>
      <c r="F24" s="21"/>
      <c r="G24" s="21"/>
      <c r="H24" s="21"/>
      <c r="I24" s="21" t="str">
        <f t="shared" ca="1" si="7"/>
        <v/>
      </c>
      <c r="J24" s="21" t="str">
        <f t="shared" si="0"/>
        <v/>
      </c>
      <c r="K24" s="20">
        <f ca="1">IF(AV24=0,AY24,IF(Feiertage!$G$2="ja","00:00",AY24))</f>
        <v>0.33333333333333331</v>
      </c>
      <c r="L24" s="62" t="str">
        <f t="shared" ca="1" si="1"/>
        <v/>
      </c>
      <c r="AV24">
        <f ca="1">IF(IFERROR(MATCH($B24,Feiertage!$B$2:$B$49,0)&gt;0,0),1,0)</f>
        <v>0</v>
      </c>
      <c r="AW24" s="5">
        <f t="shared" ca="1" si="2"/>
        <v>2.0833333333333332E-2</v>
      </c>
      <c r="AX24" s="1">
        <f t="shared" si="3"/>
        <v>0</v>
      </c>
      <c r="AY24" s="1">
        <f t="shared" ca="1" si="4"/>
        <v>0.33333333333333331</v>
      </c>
    </row>
    <row r="25" spans="2:51" ht="18.75" x14ac:dyDescent="0.3">
      <c r="B25" s="9">
        <f t="shared" ca="1" si="5"/>
        <v>42083</v>
      </c>
      <c r="C25" s="11">
        <f t="shared" ca="1" si="6"/>
        <v>42083</v>
      </c>
      <c r="D25" s="6"/>
      <c r="E25" s="21"/>
      <c r="F25" s="21"/>
      <c r="G25" s="21"/>
      <c r="H25" s="21"/>
      <c r="I25" s="21" t="str">
        <f t="shared" ca="1" si="7"/>
        <v/>
      </c>
      <c r="J25" s="21" t="str">
        <f t="shared" si="0"/>
        <v/>
      </c>
      <c r="K25" s="20">
        <f ca="1">IF(AV25=0,AY25,IF(Feiertage!$G$2="ja","00:00",AY25))</f>
        <v>0.33333333333333331</v>
      </c>
      <c r="L25" s="62" t="str">
        <f t="shared" ca="1" si="1"/>
        <v/>
      </c>
      <c r="AV25">
        <f ca="1">IF(IFERROR(MATCH($B25,Feiertage!$B$2:$B$49,0)&gt;0,0),1,0)</f>
        <v>0</v>
      </c>
      <c r="AW25" s="5">
        <f t="shared" ca="1" si="2"/>
        <v>2.0833333333333332E-2</v>
      </c>
      <c r="AX25" s="1">
        <f t="shared" si="3"/>
        <v>0</v>
      </c>
      <c r="AY25" s="1">
        <f t="shared" ca="1" si="4"/>
        <v>0.33333333333333331</v>
      </c>
    </row>
    <row r="26" spans="2:51" ht="18.75" x14ac:dyDescent="0.3">
      <c r="B26" s="9">
        <f t="shared" ca="1" si="5"/>
        <v>42084</v>
      </c>
      <c r="C26" s="11">
        <f t="shared" ca="1" si="6"/>
        <v>42084</v>
      </c>
      <c r="D26" s="6"/>
      <c r="E26" s="21"/>
      <c r="F26" s="21"/>
      <c r="G26" s="21"/>
      <c r="H26" s="21"/>
      <c r="I26" s="21" t="str">
        <f t="shared" ca="1" si="7"/>
        <v/>
      </c>
      <c r="J26" s="21" t="str">
        <f t="shared" si="0"/>
        <v/>
      </c>
      <c r="K26" s="20">
        <f ca="1">IF(AV26=0,AY26,IF(Feiertage!$G$2="ja","00:00",AY26))</f>
        <v>0.33333333333333331</v>
      </c>
      <c r="L26" s="62" t="str">
        <f t="shared" ca="1" si="1"/>
        <v/>
      </c>
      <c r="AV26">
        <f ca="1">IF(IFERROR(MATCH($B26,Feiertage!$B$2:$B$49,0)&gt;0,0),1,0)</f>
        <v>0</v>
      </c>
      <c r="AW26" s="5">
        <f t="shared" ca="1" si="2"/>
        <v>2.0833333333333332E-2</v>
      </c>
      <c r="AX26" s="1">
        <f t="shared" si="3"/>
        <v>0</v>
      </c>
      <c r="AY26" s="1">
        <f t="shared" ca="1" si="4"/>
        <v>0.33333333333333331</v>
      </c>
    </row>
    <row r="27" spans="2:51" ht="18.75" x14ac:dyDescent="0.3">
      <c r="B27" s="9">
        <f t="shared" ca="1" si="5"/>
        <v>42085</v>
      </c>
      <c r="C27" s="11">
        <f t="shared" ca="1" si="6"/>
        <v>42085</v>
      </c>
      <c r="D27" s="6"/>
      <c r="E27" s="21"/>
      <c r="F27" s="21"/>
      <c r="G27" s="21"/>
      <c r="H27" s="21"/>
      <c r="I27" s="21" t="str">
        <f t="shared" ca="1" si="7"/>
        <v/>
      </c>
      <c r="J27" s="21" t="str">
        <f t="shared" si="0"/>
        <v/>
      </c>
      <c r="K27" s="20">
        <f ca="1">IF(AV27=0,AY27,IF(Feiertage!$G$2="ja","00:00",AY27))</f>
        <v>0</v>
      </c>
      <c r="L27" s="62" t="str">
        <f t="shared" ca="1" si="1"/>
        <v/>
      </c>
      <c r="AV27">
        <f ca="1">IF(IFERROR(MATCH($B27,Feiertage!$B$2:$B$49,0)&gt;0,0),1,0)</f>
        <v>0</v>
      </c>
      <c r="AW27" s="5">
        <f t="shared" ca="1" si="2"/>
        <v>2.0833333333333332E-2</v>
      </c>
      <c r="AX27" s="1">
        <f t="shared" si="3"/>
        <v>0</v>
      </c>
      <c r="AY27" s="1">
        <f t="shared" ca="1" si="4"/>
        <v>0</v>
      </c>
    </row>
    <row r="28" spans="2:51" ht="18.75" x14ac:dyDescent="0.3">
      <c r="B28" s="9">
        <f t="shared" ca="1" si="5"/>
        <v>42086</v>
      </c>
      <c r="C28" s="11">
        <f t="shared" ca="1" si="6"/>
        <v>42086</v>
      </c>
      <c r="D28" s="6"/>
      <c r="E28" s="21"/>
      <c r="F28" s="21"/>
      <c r="G28" s="21"/>
      <c r="H28" s="21"/>
      <c r="I28" s="21" t="str">
        <f t="shared" ca="1" si="7"/>
        <v/>
      </c>
      <c r="J28" s="21" t="str">
        <f t="shared" si="0"/>
        <v/>
      </c>
      <c r="K28" s="20">
        <f ca="1">IF(AV28=0,AY28,IF(Feiertage!$G$2="ja","00:00",AY28))</f>
        <v>0</v>
      </c>
      <c r="L28" s="62" t="str">
        <f t="shared" ca="1" si="1"/>
        <v/>
      </c>
      <c r="AV28">
        <f ca="1">IF(IFERROR(MATCH($B28,Feiertage!$B$2:$B$49,0)&gt;0,0),1,0)</f>
        <v>0</v>
      </c>
      <c r="AW28" s="5">
        <f t="shared" ca="1" si="2"/>
        <v>2.0833333333333332E-2</v>
      </c>
      <c r="AX28" s="1">
        <f t="shared" si="3"/>
        <v>0</v>
      </c>
      <c r="AY28" s="1">
        <f t="shared" ca="1" si="4"/>
        <v>0</v>
      </c>
    </row>
    <row r="29" spans="2:51" ht="18.75" x14ac:dyDescent="0.3">
      <c r="B29" s="9">
        <f t="shared" ca="1" si="5"/>
        <v>42087</v>
      </c>
      <c r="C29" s="11">
        <f t="shared" ca="1" si="6"/>
        <v>42087</v>
      </c>
      <c r="D29" s="6"/>
      <c r="E29" s="21"/>
      <c r="F29" s="21"/>
      <c r="G29" s="21"/>
      <c r="H29" s="21"/>
      <c r="I29" s="21" t="str">
        <f t="shared" ca="1" si="7"/>
        <v/>
      </c>
      <c r="J29" s="21" t="str">
        <f t="shared" si="0"/>
        <v/>
      </c>
      <c r="K29" s="20">
        <f ca="1">IF(AV29=0,AY29,IF(Feiertage!$G$2="ja","00:00",AY29))</f>
        <v>0.33333333333333331</v>
      </c>
      <c r="L29" s="62" t="str">
        <f t="shared" ca="1" si="1"/>
        <v/>
      </c>
      <c r="AV29">
        <f ca="1">IF(IFERROR(MATCH($B29,Feiertage!$B$2:$B$49,0)&gt;0,0),1,0)</f>
        <v>0</v>
      </c>
      <c r="AW29" s="5">
        <f t="shared" ca="1" si="2"/>
        <v>2.0833333333333332E-2</v>
      </c>
      <c r="AX29" s="1">
        <f t="shared" si="3"/>
        <v>0</v>
      </c>
      <c r="AY29" s="1">
        <f t="shared" ca="1" si="4"/>
        <v>0.33333333333333331</v>
      </c>
    </row>
    <row r="30" spans="2:51" ht="18.75" x14ac:dyDescent="0.3">
      <c r="B30" s="9">
        <f t="shared" ca="1" si="5"/>
        <v>42088</v>
      </c>
      <c r="C30" s="11">
        <f t="shared" ca="1" si="6"/>
        <v>42088</v>
      </c>
      <c r="D30" s="6"/>
      <c r="E30" s="21"/>
      <c r="F30" s="21"/>
      <c r="G30" s="21"/>
      <c r="H30" s="21"/>
      <c r="I30" s="21" t="str">
        <f t="shared" ca="1" si="7"/>
        <v/>
      </c>
      <c r="J30" s="21" t="str">
        <f t="shared" si="0"/>
        <v/>
      </c>
      <c r="K30" s="20">
        <f ca="1">IF(AV30=0,AY30,IF(Feiertage!$G$2="ja","00:00",AY30))</f>
        <v>0.33333333333333331</v>
      </c>
      <c r="L30" s="62" t="str">
        <f t="shared" ca="1" si="1"/>
        <v/>
      </c>
      <c r="AV30">
        <f ca="1">IF(IFERROR(MATCH($B30,Feiertage!$B$2:$B$49,0)&gt;0,0),1,0)</f>
        <v>0</v>
      </c>
      <c r="AW30" s="5">
        <f t="shared" ca="1" si="2"/>
        <v>2.0833333333333332E-2</v>
      </c>
      <c r="AX30" s="1">
        <f t="shared" si="3"/>
        <v>0</v>
      </c>
      <c r="AY30" s="1">
        <f t="shared" ca="1" si="4"/>
        <v>0.33333333333333331</v>
      </c>
    </row>
    <row r="31" spans="2:51" ht="18.75" x14ac:dyDescent="0.3">
      <c r="B31" s="9">
        <f t="shared" ca="1" si="5"/>
        <v>42089</v>
      </c>
      <c r="C31" s="11">
        <f t="shared" ca="1" si="6"/>
        <v>42089</v>
      </c>
      <c r="D31" s="6"/>
      <c r="E31" s="21"/>
      <c r="F31" s="21"/>
      <c r="G31" s="21"/>
      <c r="H31" s="21"/>
      <c r="I31" s="21" t="str">
        <f t="shared" ca="1" si="7"/>
        <v/>
      </c>
      <c r="J31" s="21" t="str">
        <f t="shared" si="0"/>
        <v/>
      </c>
      <c r="K31" s="20">
        <f ca="1">IF(AV31=0,AY31,IF(Feiertage!$G$2="ja","00:00",AY31))</f>
        <v>0.33333333333333331</v>
      </c>
      <c r="L31" s="62" t="str">
        <f t="shared" ca="1" si="1"/>
        <v/>
      </c>
      <c r="AV31">
        <f ca="1">IF(IFERROR(MATCH($B31,Feiertage!$B$2:$B$49,0)&gt;0,0),1,0)</f>
        <v>0</v>
      </c>
      <c r="AW31" s="5">
        <f t="shared" ca="1" si="2"/>
        <v>2.0833333333333332E-2</v>
      </c>
      <c r="AX31" s="1">
        <f t="shared" si="3"/>
        <v>0</v>
      </c>
      <c r="AY31" s="1">
        <f t="shared" ca="1" si="4"/>
        <v>0.33333333333333331</v>
      </c>
    </row>
    <row r="32" spans="2:51" ht="18.75" x14ac:dyDescent="0.3">
      <c r="B32" s="9">
        <f t="shared" ca="1" si="5"/>
        <v>42090</v>
      </c>
      <c r="C32" s="11">
        <f t="shared" ca="1" si="6"/>
        <v>42090</v>
      </c>
      <c r="D32" s="6"/>
      <c r="E32" s="21"/>
      <c r="F32" s="21"/>
      <c r="G32" s="21"/>
      <c r="H32" s="21"/>
      <c r="I32" s="21" t="str">
        <f t="shared" ca="1" si="7"/>
        <v/>
      </c>
      <c r="J32" s="21" t="str">
        <f t="shared" si="0"/>
        <v/>
      </c>
      <c r="K32" s="20">
        <f ca="1">IF(AV32=0,AY32,IF(Feiertage!$G$2="ja","00:00",AY32))</f>
        <v>0.33333333333333331</v>
      </c>
      <c r="L32" s="62" t="str">
        <f t="shared" ca="1" si="1"/>
        <v/>
      </c>
      <c r="AV32">
        <f ca="1">IF(IFERROR(MATCH($B32,Feiertage!$B$2:$B$49,0)&gt;0,0),1,0)</f>
        <v>0</v>
      </c>
      <c r="AW32" s="5">
        <f t="shared" ca="1" si="2"/>
        <v>2.0833333333333332E-2</v>
      </c>
      <c r="AX32" s="1">
        <f t="shared" si="3"/>
        <v>0</v>
      </c>
      <c r="AY32" s="1">
        <f t="shared" ca="1" si="4"/>
        <v>0.33333333333333331</v>
      </c>
    </row>
    <row r="33" spans="2:51" ht="18.75" x14ac:dyDescent="0.3">
      <c r="B33" s="9">
        <f ca="1">IF(B32&lt;&gt;"",IF(MONTH($B$1)&lt;MONTH(B32+1),"",B32+1),"")</f>
        <v>42091</v>
      </c>
      <c r="C33" s="11">
        <f t="shared" ca="1" si="6"/>
        <v>42091</v>
      </c>
      <c r="D33" s="6"/>
      <c r="E33" s="21"/>
      <c r="F33" s="21"/>
      <c r="G33" s="21"/>
      <c r="H33" s="21"/>
      <c r="I33" s="21" t="str">
        <f t="shared" ca="1" si="7"/>
        <v/>
      </c>
      <c r="J33" s="21" t="str">
        <f t="shared" si="0"/>
        <v/>
      </c>
      <c r="K33" s="20">
        <f ca="1">IF(AV33=0,AY33,IF(Feiertage!$G$2="ja","00:00",AY33))</f>
        <v>0.33333333333333331</v>
      </c>
      <c r="L33" s="62" t="str">
        <f t="shared" ca="1" si="1"/>
        <v/>
      </c>
      <c r="AV33">
        <f ca="1">IF(IFERROR(MATCH($B33,Feiertage!$B$2:$B$49,0)&gt;0,0),1,0)</f>
        <v>0</v>
      </c>
      <c r="AW33" s="5">
        <f ca="1">IFERROR(IF(WEEKDAY(C33)=WEEKDAY($N$5),$P$5,
IF(WEEKDAY(C33)=WEEKDAY($N$6),$P$6,
IF(WEEKDAY(C33)=WEEKDAY($N$7),$P$7,
IF(WEEKDAY(C33)=WEEKDAY($N$8),$P$8,
IF(WEEKDAY(C33)=WEEKDAY($N$9),$P$9,
IF(WEEKDAY(C33)=WEEKDAY($N$10),$P$10,
IF(WEEKDAY(C33)=WEEKDAY($N$11),$P$11,""))))))),"")</f>
        <v>2.0833333333333332E-2</v>
      </c>
      <c r="AX33" s="1">
        <f t="shared" si="3"/>
        <v>0</v>
      </c>
      <c r="AY33" s="1">
        <f ca="1">IFERROR(IF(WEEKDAY(C33)=WEEKDAY($N$5),$O$5,
IF(WEEKDAY(C33)=WEEKDAY($N$6),$O$6,
IF(WEEKDAY(C33)=WEEKDAY($N$7),$O$7,
IF(WEEKDAY(C33)=WEEKDAY($N$8),$O$8,
IF(WEEKDAY(C33)=WEEKDAY($N$9),$O$9,
IF(WEEKDAY(C33)=WEEKDAY($N$10),$O$10,
IF(WEEKDAY(C33)=WEEKDAY($N$11),$O$11,""))))))),"")</f>
        <v>0.33333333333333331</v>
      </c>
    </row>
    <row r="34" spans="2:51" ht="18.75" x14ac:dyDescent="0.3">
      <c r="B34" s="9">
        <f t="shared" ref="B34:B35" ca="1" si="8">IF(B33&lt;&gt;"",IF(MONTH($B$1)&lt;MONTH(B33+1),"",B33+1),"")</f>
        <v>42092</v>
      </c>
      <c r="C34" s="11">
        <f t="shared" ca="1" si="6"/>
        <v>42092</v>
      </c>
      <c r="D34" s="6"/>
      <c r="E34" s="21"/>
      <c r="F34" s="21"/>
      <c r="G34" s="21"/>
      <c r="H34" s="21"/>
      <c r="I34" s="21" t="str">
        <f t="shared" ca="1" si="7"/>
        <v/>
      </c>
      <c r="J34" s="21" t="str">
        <f t="shared" si="0"/>
        <v/>
      </c>
      <c r="K34" s="20">
        <f ca="1">IF(AV34=0,AY34,IF(Feiertage!$G$2="ja","00:00",AY34))</f>
        <v>0</v>
      </c>
      <c r="L34" s="62" t="str">
        <f t="shared" ca="1" si="1"/>
        <v/>
      </c>
      <c r="AV34">
        <f ca="1">IF(IFERROR(MATCH($B34,Feiertage!$B$2:$B$49,0)&gt;0,0),1,0)</f>
        <v>0</v>
      </c>
      <c r="AW34" s="5">
        <f t="shared" ref="AW34:AW35" ca="1" si="9">IFERROR(IF(WEEKDAY(C34)=WEEKDAY($N$5),$P$5,
IF(WEEKDAY(C34)=WEEKDAY($N$6),$P$6,
IF(WEEKDAY(C34)=WEEKDAY($N$7),$P$7,
IF(WEEKDAY(C34)=WEEKDAY($N$8),$P$8,
IF(WEEKDAY(C34)=WEEKDAY($N$9),$P$9,
IF(WEEKDAY(C34)=WEEKDAY($N$10),$P$10,
IF(WEEKDAY(C34)=WEEKDAY($N$11),$P$11,""))))))),"")</f>
        <v>2.0833333333333332E-2</v>
      </c>
      <c r="AX34" s="1">
        <f t="shared" si="3"/>
        <v>0</v>
      </c>
      <c r="AY34" s="1">
        <f t="shared" ref="AY34:AY35" ca="1" si="10">IFERROR(IF(WEEKDAY(C34)=WEEKDAY($N$5),$O$5,
IF(WEEKDAY(C34)=WEEKDAY($N$6),$O$6,
IF(WEEKDAY(C34)=WEEKDAY($N$7),$O$7,
IF(WEEKDAY(C34)=WEEKDAY($N$8),$O$8,
IF(WEEKDAY(C34)=WEEKDAY($N$9),$O$9,
IF(WEEKDAY(C34)=WEEKDAY($N$10),$O$10,
IF(WEEKDAY(C34)=WEEKDAY($N$11),$O$11,""))))))),"")</f>
        <v>0</v>
      </c>
    </row>
    <row r="35" spans="2:51" ht="19.5" thickBot="1" x14ac:dyDescent="0.35">
      <c r="B35" s="12">
        <f t="shared" ca="1" si="8"/>
        <v>42093</v>
      </c>
      <c r="C35" s="13">
        <f t="shared" ca="1" si="6"/>
        <v>42093</v>
      </c>
      <c r="D35" s="14"/>
      <c r="E35" s="22"/>
      <c r="F35" s="22"/>
      <c r="G35" s="22"/>
      <c r="H35" s="22"/>
      <c r="I35" s="23" t="str">
        <f t="shared" ca="1" si="7"/>
        <v/>
      </c>
      <c r="J35" s="23" t="str">
        <f t="shared" si="0"/>
        <v/>
      </c>
      <c r="K35" s="20">
        <f ca="1">IF(AV35=0,AY35,IF(Feiertage!$G$2="ja","00:00",AY35))</f>
        <v>0</v>
      </c>
      <c r="L35" s="63" t="str">
        <f t="shared" ca="1" si="1"/>
        <v/>
      </c>
      <c r="AV35">
        <f ca="1">IF(IFERROR(MATCH($B35,Feiertage!$B$2:$B$49,0)&gt;0,0),1,0)</f>
        <v>0</v>
      </c>
      <c r="AW35" s="5">
        <f t="shared" ca="1" si="9"/>
        <v>2.0833333333333332E-2</v>
      </c>
      <c r="AX35" s="1">
        <f t="shared" si="3"/>
        <v>0</v>
      </c>
      <c r="AY35" s="1">
        <f t="shared" ca="1" si="10"/>
        <v>0</v>
      </c>
    </row>
    <row r="36" spans="2:51" ht="8.25" customHeight="1" thickTop="1" x14ac:dyDescent="0.25">
      <c r="B36" s="29"/>
      <c r="C36" s="15"/>
      <c r="D36" s="15"/>
      <c r="E36" s="64"/>
      <c r="F36" s="64"/>
      <c r="G36" s="64"/>
      <c r="H36" s="64"/>
      <c r="I36" s="64"/>
      <c r="J36" s="64"/>
      <c r="K36" s="64"/>
      <c r="L36" s="64"/>
    </row>
    <row r="37" spans="2:51" x14ac:dyDescent="0.25">
      <c r="E37" s="38"/>
      <c r="F37" s="38"/>
      <c r="G37" s="38"/>
      <c r="H37" s="38"/>
      <c r="I37" s="38"/>
      <c r="J37" s="38"/>
      <c r="K37" s="65"/>
      <c r="L37" s="65"/>
    </row>
    <row r="38" spans="2:51" x14ac:dyDescent="0.25">
      <c r="E38" s="38"/>
      <c r="F38" s="38"/>
      <c r="G38" s="38"/>
      <c r="H38" s="38"/>
      <c r="I38" s="38"/>
      <c r="J38" s="38"/>
      <c r="K38" s="38"/>
      <c r="L38" s="38"/>
    </row>
    <row r="39" spans="2:51" x14ac:dyDescent="0.25">
      <c r="E39" s="38"/>
      <c r="F39" s="38"/>
      <c r="G39" s="38"/>
      <c r="H39" s="38"/>
      <c r="I39" s="38"/>
      <c r="J39" s="38"/>
      <c r="K39" s="38"/>
      <c r="L39" s="38"/>
      <c r="M39" s="83"/>
      <c r="N39" s="84"/>
      <c r="O39" s="85"/>
    </row>
    <row r="40" spans="2:51" x14ac:dyDescent="0.25">
      <c r="E40" s="38"/>
      <c r="F40" s="38"/>
      <c r="G40" s="38"/>
      <c r="H40" s="38"/>
      <c r="I40" s="38"/>
      <c r="J40" s="38"/>
      <c r="K40" s="38"/>
      <c r="L40" s="38"/>
    </row>
    <row r="41" spans="2:51" ht="15.75" x14ac:dyDescent="0.25">
      <c r="E41" s="38"/>
      <c r="F41" s="38"/>
      <c r="G41" s="38"/>
      <c r="H41" s="38"/>
      <c r="I41" s="38"/>
      <c r="J41" s="38"/>
      <c r="K41" s="38"/>
      <c r="L41" s="38"/>
      <c r="M41" s="86"/>
    </row>
    <row r="42" spans="2:51" x14ac:dyDescent="0.25">
      <c r="E42" s="38"/>
      <c r="F42" s="38"/>
      <c r="G42" s="38"/>
      <c r="H42" s="38"/>
      <c r="I42" s="38"/>
      <c r="J42" s="38"/>
      <c r="K42" s="38"/>
      <c r="L42" s="38"/>
    </row>
    <row r="43" spans="2:51" x14ac:dyDescent="0.25">
      <c r="E43" s="38"/>
      <c r="F43" s="38"/>
      <c r="G43" s="38"/>
      <c r="H43" s="38"/>
      <c r="I43" s="38"/>
      <c r="J43" s="38"/>
      <c r="K43" s="38"/>
      <c r="L43" s="38"/>
    </row>
    <row r="44" spans="2:51" x14ac:dyDescent="0.25">
      <c r="E44" s="38"/>
      <c r="F44" s="38"/>
      <c r="G44" s="38"/>
      <c r="H44" s="38"/>
      <c r="I44" s="38"/>
      <c r="J44" s="38"/>
      <c r="K44" s="38"/>
      <c r="L44" s="38"/>
    </row>
    <row r="45" spans="2:51" x14ac:dyDescent="0.25">
      <c r="E45" s="38"/>
      <c r="F45" s="38"/>
      <c r="G45" s="38"/>
      <c r="H45" s="38"/>
      <c r="I45" s="38"/>
      <c r="J45" s="38"/>
      <c r="K45" s="38"/>
      <c r="L45" s="38"/>
    </row>
    <row r="46" spans="2:51" x14ac:dyDescent="0.25">
      <c r="E46" s="38"/>
      <c r="F46" s="38"/>
      <c r="G46" s="38"/>
      <c r="H46" s="38"/>
      <c r="I46" s="38"/>
      <c r="J46" s="38"/>
      <c r="K46" s="38"/>
      <c r="L46" s="38"/>
    </row>
    <row r="47" spans="2:51" x14ac:dyDescent="0.25">
      <c r="E47" s="38"/>
      <c r="F47" s="38"/>
      <c r="G47" s="38"/>
      <c r="H47" s="38"/>
      <c r="I47" s="38"/>
      <c r="J47" s="38"/>
      <c r="K47" s="38"/>
      <c r="L47" s="38"/>
    </row>
    <row r="48" spans="2:51" x14ac:dyDescent="0.25">
      <c r="E48" s="38"/>
      <c r="F48" s="38"/>
      <c r="G48" s="38"/>
      <c r="H48" s="38"/>
      <c r="I48" s="38"/>
      <c r="J48" s="38"/>
      <c r="K48" s="38"/>
      <c r="L48" s="38"/>
    </row>
    <row r="49" spans="5:12" x14ac:dyDescent="0.25">
      <c r="E49" s="38"/>
      <c r="F49" s="38"/>
      <c r="G49" s="38"/>
      <c r="H49" s="38"/>
      <c r="I49" s="38"/>
      <c r="J49" s="38"/>
      <c r="K49" s="38"/>
      <c r="L49" s="38"/>
    </row>
    <row r="50" spans="5:12" x14ac:dyDescent="0.25">
      <c r="E50" s="38"/>
      <c r="F50" s="38"/>
      <c r="G50" s="38"/>
      <c r="H50" s="38"/>
      <c r="I50" s="38"/>
      <c r="J50" s="38"/>
      <c r="K50" s="38"/>
      <c r="L50" s="38"/>
    </row>
    <row r="51" spans="5:12" x14ac:dyDescent="0.25">
      <c r="E51" s="38"/>
      <c r="F51" s="38"/>
      <c r="G51" s="38"/>
      <c r="H51" s="38"/>
      <c r="I51" s="38"/>
      <c r="J51" s="38"/>
      <c r="K51" s="38"/>
      <c r="L51" s="38"/>
    </row>
    <row r="52" spans="5:12" x14ac:dyDescent="0.25">
      <c r="E52" s="38"/>
      <c r="F52" s="38"/>
      <c r="G52" s="38"/>
      <c r="H52" s="38"/>
      <c r="I52" s="38"/>
      <c r="J52" s="38"/>
      <c r="K52" s="38"/>
      <c r="L52" s="38"/>
    </row>
    <row r="53" spans="5:12" x14ac:dyDescent="0.25">
      <c r="E53" s="38"/>
      <c r="F53" s="38"/>
      <c r="G53" s="38"/>
      <c r="H53" s="38"/>
      <c r="I53" s="38"/>
      <c r="J53" s="38"/>
      <c r="K53" s="38"/>
      <c r="L53" s="38"/>
    </row>
    <row r="54" spans="5:12" x14ac:dyDescent="0.25">
      <c r="E54" s="38"/>
      <c r="F54" s="38"/>
      <c r="G54" s="38"/>
      <c r="H54" s="38"/>
      <c r="I54" s="38"/>
      <c r="J54" s="38"/>
      <c r="K54" s="38"/>
      <c r="L54" s="38"/>
    </row>
    <row r="55" spans="5:12" x14ac:dyDescent="0.25">
      <c r="E55" s="38"/>
      <c r="F55" s="38"/>
      <c r="G55" s="38"/>
      <c r="H55" s="38"/>
      <c r="I55" s="38"/>
      <c r="J55" s="38"/>
      <c r="K55" s="38"/>
      <c r="L55" s="38"/>
    </row>
    <row r="56" spans="5:12" x14ac:dyDescent="0.25">
      <c r="E56" s="38"/>
      <c r="F56" s="38"/>
      <c r="G56" s="38"/>
      <c r="H56" s="38"/>
      <c r="I56" s="38"/>
      <c r="J56" s="38"/>
      <c r="K56" s="38"/>
      <c r="L56" s="38"/>
    </row>
    <row r="57" spans="5:12" x14ac:dyDescent="0.25">
      <c r="E57" s="38"/>
      <c r="F57" s="38"/>
      <c r="G57" s="38"/>
      <c r="H57" s="38"/>
      <c r="I57" s="38"/>
      <c r="J57" s="38"/>
      <c r="K57" s="38"/>
      <c r="L57" s="38"/>
    </row>
    <row r="58" spans="5:12" x14ac:dyDescent="0.25">
      <c r="E58" s="38"/>
      <c r="F58" s="38"/>
      <c r="G58" s="38"/>
      <c r="H58" s="38"/>
      <c r="I58" s="38"/>
      <c r="J58" s="38"/>
      <c r="K58" s="38"/>
      <c r="L58" s="38"/>
    </row>
    <row r="59" spans="5:12" x14ac:dyDescent="0.25">
      <c r="E59" s="38"/>
      <c r="F59" s="38"/>
      <c r="G59" s="38"/>
      <c r="H59" s="38"/>
      <c r="I59" s="38"/>
      <c r="J59" s="38"/>
      <c r="K59" s="38"/>
      <c r="L59" s="38"/>
    </row>
    <row r="60" spans="5:12" x14ac:dyDescent="0.25">
      <c r="E60" s="38"/>
      <c r="F60" s="38"/>
      <c r="G60" s="38"/>
      <c r="H60" s="38"/>
      <c r="I60" s="38"/>
      <c r="J60" s="38"/>
      <c r="K60" s="38"/>
      <c r="L60" s="38"/>
    </row>
    <row r="61" spans="5:12" x14ac:dyDescent="0.25">
      <c r="E61" s="38"/>
      <c r="F61" s="38"/>
      <c r="G61" s="38"/>
      <c r="H61" s="38"/>
      <c r="I61" s="38"/>
      <c r="J61" s="38"/>
      <c r="K61" s="38"/>
      <c r="L61" s="38"/>
    </row>
    <row r="62" spans="5:12" x14ac:dyDescent="0.25">
      <c r="E62" s="38"/>
      <c r="F62" s="38"/>
      <c r="G62" s="38"/>
      <c r="H62" s="38"/>
      <c r="I62" s="38"/>
      <c r="J62" s="38"/>
      <c r="K62" s="38"/>
      <c r="L62" s="38"/>
    </row>
    <row r="63" spans="5:12" x14ac:dyDescent="0.25">
      <c r="E63" s="38"/>
      <c r="F63" s="38"/>
      <c r="G63" s="38"/>
      <c r="H63" s="38"/>
      <c r="I63" s="38"/>
      <c r="J63" s="38"/>
      <c r="K63" s="38"/>
      <c r="L63" s="38"/>
    </row>
    <row r="64" spans="5:12" x14ac:dyDescent="0.25">
      <c r="E64" s="38"/>
      <c r="F64" s="38"/>
      <c r="G64" s="38"/>
      <c r="H64" s="38"/>
      <c r="I64" s="38"/>
      <c r="J64" s="38"/>
      <c r="K64" s="38"/>
      <c r="L64" s="38"/>
    </row>
    <row r="65" spans="5:12" x14ac:dyDescent="0.25">
      <c r="E65" s="38"/>
      <c r="F65" s="38"/>
      <c r="G65" s="38"/>
      <c r="H65" s="38"/>
      <c r="I65" s="38"/>
      <c r="J65" s="38"/>
      <c r="K65" s="38"/>
      <c r="L65" s="38"/>
    </row>
    <row r="66" spans="5:12" x14ac:dyDescent="0.25">
      <c r="E66" s="38"/>
      <c r="F66" s="38"/>
      <c r="G66" s="38"/>
      <c r="H66" s="38"/>
      <c r="I66" s="38"/>
      <c r="J66" s="38"/>
      <c r="K66" s="38"/>
      <c r="L66" s="38"/>
    </row>
    <row r="67" spans="5:12" x14ac:dyDescent="0.25">
      <c r="E67" s="38"/>
      <c r="F67" s="38"/>
      <c r="G67" s="38"/>
      <c r="H67" s="38"/>
      <c r="I67" s="38"/>
      <c r="J67" s="38"/>
      <c r="K67" s="38"/>
      <c r="L67" s="38"/>
    </row>
    <row r="68" spans="5:12" x14ac:dyDescent="0.25">
      <c r="E68" s="38"/>
      <c r="F68" s="38"/>
      <c r="G68" s="38"/>
      <c r="H68" s="38"/>
      <c r="I68" s="38"/>
      <c r="J68" s="38"/>
      <c r="K68" s="38"/>
      <c r="L68" s="38"/>
    </row>
    <row r="69" spans="5:12" x14ac:dyDescent="0.25">
      <c r="E69" s="38"/>
      <c r="F69" s="38"/>
      <c r="G69" s="38"/>
      <c r="H69" s="38"/>
      <c r="I69" s="38"/>
      <c r="J69" s="38"/>
      <c r="K69" s="38"/>
      <c r="L69" s="38"/>
    </row>
    <row r="70" spans="5:12" x14ac:dyDescent="0.25">
      <c r="E70" s="38"/>
      <c r="F70" s="38"/>
      <c r="G70" s="38"/>
      <c r="H70" s="38"/>
      <c r="I70" s="38"/>
      <c r="J70" s="38"/>
      <c r="K70" s="38"/>
      <c r="L70" s="38"/>
    </row>
    <row r="71" spans="5:12" x14ac:dyDescent="0.25">
      <c r="E71" s="38"/>
      <c r="F71" s="38"/>
      <c r="G71" s="38"/>
      <c r="H71" s="38"/>
      <c r="I71" s="38"/>
      <c r="J71" s="38"/>
      <c r="K71" s="38"/>
      <c r="L71" s="38"/>
    </row>
    <row r="72" spans="5:12" x14ac:dyDescent="0.25">
      <c r="E72" s="38"/>
      <c r="F72" s="38"/>
      <c r="G72" s="38"/>
      <c r="H72" s="38"/>
      <c r="I72" s="38"/>
      <c r="J72" s="38"/>
      <c r="K72" s="38"/>
      <c r="L72" s="38"/>
    </row>
    <row r="73" spans="5:12" x14ac:dyDescent="0.25">
      <c r="E73" s="38"/>
      <c r="F73" s="38"/>
      <c r="G73" s="38"/>
      <c r="H73" s="38"/>
      <c r="I73" s="38"/>
      <c r="J73" s="38"/>
      <c r="K73" s="38"/>
      <c r="L73" s="38"/>
    </row>
    <row r="74" spans="5:12" x14ac:dyDescent="0.25">
      <c r="E74" s="38"/>
      <c r="F74" s="38"/>
      <c r="G74" s="38"/>
      <c r="H74" s="38"/>
      <c r="I74" s="38"/>
      <c r="J74" s="38"/>
      <c r="K74" s="38"/>
      <c r="L74" s="38"/>
    </row>
    <row r="75" spans="5:12" x14ac:dyDescent="0.25">
      <c r="E75" s="38"/>
      <c r="F75" s="38"/>
      <c r="G75" s="38"/>
      <c r="H75" s="38"/>
      <c r="I75" s="38"/>
      <c r="J75" s="38"/>
      <c r="K75" s="38"/>
      <c r="L75" s="38"/>
    </row>
    <row r="76" spans="5:12" x14ac:dyDescent="0.25">
      <c r="E76" s="38"/>
      <c r="F76" s="38"/>
      <c r="G76" s="38"/>
      <c r="H76" s="38"/>
      <c r="I76" s="38"/>
      <c r="J76" s="38"/>
      <c r="K76" s="38"/>
      <c r="L76" s="38"/>
    </row>
    <row r="77" spans="5:12" x14ac:dyDescent="0.25">
      <c r="E77" s="38"/>
      <c r="F77" s="38"/>
      <c r="G77" s="38"/>
      <c r="H77" s="38"/>
      <c r="I77" s="38"/>
      <c r="J77" s="38"/>
      <c r="K77" s="38"/>
      <c r="L77" s="38"/>
    </row>
    <row r="78" spans="5:12" x14ac:dyDescent="0.25">
      <c r="E78" s="38"/>
      <c r="F78" s="38"/>
      <c r="G78" s="38"/>
      <c r="H78" s="38"/>
      <c r="I78" s="38"/>
      <c r="J78" s="38"/>
      <c r="K78" s="38"/>
      <c r="L78" s="38"/>
    </row>
    <row r="79" spans="5:12" x14ac:dyDescent="0.25">
      <c r="E79" s="38"/>
      <c r="F79" s="38"/>
      <c r="G79" s="38"/>
      <c r="H79" s="38"/>
      <c r="I79" s="38"/>
      <c r="J79" s="38"/>
      <c r="K79" s="38"/>
      <c r="L79" s="38"/>
    </row>
    <row r="80" spans="5:12" x14ac:dyDescent="0.25">
      <c r="E80" s="38"/>
      <c r="F80" s="38"/>
      <c r="G80" s="38"/>
      <c r="H80" s="38"/>
      <c r="I80" s="38"/>
      <c r="J80" s="38"/>
      <c r="K80" s="38"/>
      <c r="L80" s="38"/>
    </row>
    <row r="81" spans="5:12" x14ac:dyDescent="0.25">
      <c r="E81" s="38"/>
      <c r="F81" s="38"/>
      <c r="G81" s="38"/>
      <c r="H81" s="38"/>
      <c r="I81" s="38"/>
      <c r="J81" s="38"/>
      <c r="K81" s="38"/>
      <c r="L81" s="38"/>
    </row>
    <row r="82" spans="5:12" x14ac:dyDescent="0.25">
      <c r="E82" s="38"/>
      <c r="F82" s="38"/>
      <c r="G82" s="38"/>
      <c r="H82" s="38"/>
      <c r="I82" s="38"/>
      <c r="J82" s="38"/>
      <c r="K82" s="38"/>
      <c r="L82" s="38"/>
    </row>
    <row r="83" spans="5:12" x14ac:dyDescent="0.25">
      <c r="E83" s="38"/>
      <c r="F83" s="38"/>
      <c r="G83" s="38"/>
      <c r="H83" s="38"/>
      <c r="I83" s="38"/>
      <c r="J83" s="38"/>
      <c r="K83" s="38"/>
      <c r="L83" s="38"/>
    </row>
    <row r="84" spans="5:12" x14ac:dyDescent="0.25">
      <c r="E84" s="38"/>
      <c r="F84" s="38"/>
      <c r="G84" s="38"/>
      <c r="H84" s="38"/>
      <c r="I84" s="38"/>
      <c r="J84" s="38"/>
      <c r="K84" s="38"/>
      <c r="L84" s="38"/>
    </row>
    <row r="85" spans="5:12" x14ac:dyDescent="0.25">
      <c r="E85" s="38"/>
      <c r="F85" s="38"/>
      <c r="G85" s="38"/>
      <c r="H85" s="38"/>
      <c r="I85" s="38"/>
      <c r="J85" s="38"/>
      <c r="K85" s="38"/>
      <c r="L85" s="38"/>
    </row>
    <row r="86" spans="5:12" x14ac:dyDescent="0.25">
      <c r="E86" s="38"/>
      <c r="F86" s="38"/>
      <c r="G86" s="38"/>
      <c r="H86" s="38"/>
      <c r="I86" s="38"/>
      <c r="J86" s="38"/>
      <c r="K86" s="38"/>
      <c r="L86" s="38"/>
    </row>
    <row r="87" spans="5:12" x14ac:dyDescent="0.25">
      <c r="E87" s="38"/>
      <c r="F87" s="38"/>
      <c r="G87" s="38"/>
      <c r="H87" s="38"/>
      <c r="I87" s="38"/>
      <c r="J87" s="38"/>
      <c r="K87" s="38"/>
      <c r="L87" s="38"/>
    </row>
    <row r="88" spans="5:12" x14ac:dyDescent="0.25">
      <c r="E88" s="38"/>
      <c r="F88" s="38"/>
      <c r="G88" s="38"/>
      <c r="H88" s="38"/>
      <c r="I88" s="38"/>
      <c r="J88" s="38"/>
      <c r="K88" s="38"/>
      <c r="L88" s="38"/>
    </row>
    <row r="89" spans="5:12" x14ac:dyDescent="0.25">
      <c r="E89" s="38"/>
      <c r="F89" s="38"/>
      <c r="G89" s="38"/>
      <c r="H89" s="38"/>
      <c r="I89" s="38"/>
      <c r="J89" s="38"/>
      <c r="K89" s="38"/>
      <c r="L89" s="38"/>
    </row>
    <row r="90" spans="5:12" x14ac:dyDescent="0.25">
      <c r="E90" s="38"/>
      <c r="F90" s="38"/>
      <c r="G90" s="38"/>
      <c r="H90" s="38"/>
      <c r="I90" s="38"/>
      <c r="J90" s="38"/>
      <c r="K90" s="38"/>
      <c r="L90" s="38"/>
    </row>
    <row r="91" spans="5:12" x14ac:dyDescent="0.25">
      <c r="E91" s="38"/>
      <c r="F91" s="38"/>
      <c r="G91" s="38"/>
      <c r="H91" s="38"/>
      <c r="I91" s="38"/>
      <c r="J91" s="38"/>
      <c r="K91" s="38"/>
      <c r="L91" s="38"/>
    </row>
    <row r="92" spans="5:12" x14ac:dyDescent="0.25">
      <c r="E92" s="38"/>
      <c r="F92" s="38"/>
      <c r="G92" s="38"/>
      <c r="H92" s="38"/>
      <c r="I92" s="38"/>
      <c r="J92" s="38"/>
      <c r="K92" s="38"/>
      <c r="L92" s="38"/>
    </row>
    <row r="93" spans="5:12" x14ac:dyDescent="0.25">
      <c r="E93" s="38"/>
      <c r="F93" s="38"/>
      <c r="G93" s="38"/>
      <c r="H93" s="38"/>
      <c r="I93" s="38"/>
      <c r="J93" s="38"/>
      <c r="K93" s="38"/>
      <c r="L93" s="38"/>
    </row>
    <row r="94" spans="5:12" x14ac:dyDescent="0.25">
      <c r="E94" s="38"/>
      <c r="F94" s="38"/>
      <c r="G94" s="38"/>
      <c r="H94" s="38"/>
      <c r="I94" s="38"/>
      <c r="J94" s="38"/>
      <c r="K94" s="38"/>
      <c r="L94" s="38"/>
    </row>
    <row r="95" spans="5:12" x14ac:dyDescent="0.25">
      <c r="E95" s="38"/>
      <c r="F95" s="38"/>
      <c r="G95" s="38"/>
      <c r="H95" s="38"/>
      <c r="I95" s="38"/>
      <c r="J95" s="38"/>
      <c r="K95" s="38"/>
      <c r="L95" s="38"/>
    </row>
    <row r="96" spans="5:12" x14ac:dyDescent="0.25">
      <c r="E96" s="38"/>
      <c r="F96" s="38"/>
      <c r="G96" s="38"/>
      <c r="H96" s="38"/>
      <c r="I96" s="38"/>
      <c r="J96" s="38"/>
      <c r="K96" s="38"/>
      <c r="L96" s="38"/>
    </row>
    <row r="97" spans="5:12" x14ac:dyDescent="0.25">
      <c r="E97" s="38"/>
      <c r="F97" s="38"/>
      <c r="G97" s="38"/>
      <c r="H97" s="38"/>
      <c r="I97" s="38"/>
      <c r="J97" s="38"/>
      <c r="K97" s="38"/>
      <c r="L97" s="38"/>
    </row>
    <row r="98" spans="5:12" x14ac:dyDescent="0.25">
      <c r="E98" s="38"/>
      <c r="F98" s="38"/>
      <c r="G98" s="38"/>
      <c r="H98" s="38"/>
      <c r="I98" s="38"/>
      <c r="J98" s="38"/>
      <c r="K98" s="38"/>
      <c r="L98" s="38"/>
    </row>
    <row r="99" spans="5:12" x14ac:dyDescent="0.25">
      <c r="E99" s="38"/>
      <c r="F99" s="38"/>
      <c r="G99" s="38"/>
      <c r="H99" s="38"/>
      <c r="I99" s="38"/>
      <c r="J99" s="38"/>
      <c r="K99" s="38"/>
      <c r="L99" s="38"/>
    </row>
    <row r="100" spans="5:12" x14ac:dyDescent="0.25">
      <c r="E100" s="38"/>
      <c r="F100" s="38"/>
      <c r="G100" s="38"/>
      <c r="H100" s="38"/>
      <c r="I100" s="38"/>
      <c r="J100" s="38"/>
      <c r="K100" s="38"/>
      <c r="L100" s="38"/>
    </row>
    <row r="101" spans="5:12" x14ac:dyDescent="0.25">
      <c r="E101" s="38"/>
      <c r="F101" s="38"/>
      <c r="G101" s="38"/>
      <c r="H101" s="38"/>
      <c r="I101" s="38"/>
      <c r="J101" s="38"/>
      <c r="K101" s="38"/>
      <c r="L101" s="38"/>
    </row>
    <row r="102" spans="5:12" x14ac:dyDescent="0.25">
      <c r="E102" s="38"/>
      <c r="F102" s="38"/>
      <c r="G102" s="38"/>
      <c r="H102" s="38"/>
      <c r="I102" s="38"/>
      <c r="J102" s="38"/>
      <c r="K102" s="38"/>
      <c r="L102" s="38"/>
    </row>
    <row r="103" spans="5:12" x14ac:dyDescent="0.25">
      <c r="E103" s="38"/>
      <c r="F103" s="38"/>
      <c r="G103" s="38"/>
      <c r="H103" s="38"/>
      <c r="I103" s="38"/>
      <c r="J103" s="38"/>
      <c r="K103" s="38"/>
      <c r="L103" s="38"/>
    </row>
    <row r="104" spans="5:12" x14ac:dyDescent="0.25">
      <c r="E104" s="38"/>
      <c r="F104" s="38"/>
      <c r="G104" s="38"/>
      <c r="H104" s="38"/>
      <c r="I104" s="38"/>
      <c r="J104" s="38"/>
      <c r="K104" s="38"/>
      <c r="L104" s="38"/>
    </row>
    <row r="105" spans="5:12" x14ac:dyDescent="0.25">
      <c r="E105" s="38"/>
      <c r="F105" s="38"/>
      <c r="G105" s="38"/>
      <c r="H105" s="38"/>
      <c r="I105" s="38"/>
      <c r="J105" s="38"/>
      <c r="K105" s="38"/>
      <c r="L105" s="38"/>
    </row>
    <row r="106" spans="5:12" x14ac:dyDescent="0.25">
      <c r="E106" s="38"/>
      <c r="F106" s="38"/>
      <c r="G106" s="38"/>
      <c r="H106" s="38"/>
      <c r="I106" s="38"/>
      <c r="J106" s="38"/>
      <c r="K106" s="38"/>
      <c r="L106" s="38"/>
    </row>
    <row r="107" spans="5:12" x14ac:dyDescent="0.25">
      <c r="E107" s="38"/>
      <c r="F107" s="38"/>
      <c r="G107" s="38"/>
      <c r="H107" s="38"/>
      <c r="I107" s="38"/>
      <c r="J107" s="38"/>
      <c r="K107" s="38"/>
      <c r="L107" s="38"/>
    </row>
    <row r="108" spans="5:12" x14ac:dyDescent="0.25">
      <c r="E108" s="38"/>
      <c r="F108" s="38"/>
      <c r="G108" s="38"/>
      <c r="H108" s="38"/>
      <c r="I108" s="38"/>
      <c r="J108" s="38"/>
      <c r="K108" s="38"/>
      <c r="L108" s="38"/>
    </row>
    <row r="109" spans="5:12" x14ac:dyDescent="0.25">
      <c r="E109" s="38"/>
      <c r="F109" s="38"/>
      <c r="G109" s="38"/>
      <c r="H109" s="38"/>
      <c r="I109" s="38"/>
      <c r="J109" s="38"/>
      <c r="K109" s="38"/>
      <c r="L109" s="38"/>
    </row>
    <row r="110" spans="5:12" x14ac:dyDescent="0.25">
      <c r="E110" s="38"/>
      <c r="F110" s="38"/>
      <c r="G110" s="38"/>
      <c r="H110" s="38"/>
      <c r="I110" s="38"/>
      <c r="J110" s="38"/>
      <c r="K110" s="38"/>
      <c r="L110" s="38"/>
    </row>
    <row r="111" spans="5:12" x14ac:dyDescent="0.25">
      <c r="E111" s="38"/>
      <c r="F111" s="38"/>
      <c r="G111" s="38"/>
      <c r="H111" s="38"/>
      <c r="I111" s="38"/>
      <c r="J111" s="38"/>
      <c r="K111" s="38"/>
      <c r="L111" s="38"/>
    </row>
    <row r="112" spans="5:12" x14ac:dyDescent="0.25">
      <c r="E112" s="38"/>
      <c r="F112" s="38"/>
      <c r="G112" s="38"/>
      <c r="H112" s="38"/>
      <c r="I112" s="38"/>
      <c r="J112" s="38"/>
      <c r="K112" s="38"/>
      <c r="L112" s="38"/>
    </row>
    <row r="113" spans="5:12" x14ac:dyDescent="0.25">
      <c r="E113" s="38"/>
      <c r="F113" s="38"/>
      <c r="G113" s="38"/>
      <c r="H113" s="38"/>
      <c r="I113" s="38"/>
      <c r="J113" s="38"/>
      <c r="K113" s="38"/>
      <c r="L113" s="38"/>
    </row>
    <row r="114" spans="5:12" x14ac:dyDescent="0.25">
      <c r="E114" s="38"/>
      <c r="F114" s="38"/>
      <c r="G114" s="38"/>
      <c r="H114" s="38"/>
      <c r="I114" s="38"/>
      <c r="J114" s="38"/>
      <c r="K114" s="38"/>
      <c r="L114" s="38"/>
    </row>
    <row r="115" spans="5:12" x14ac:dyDescent="0.25">
      <c r="E115" s="38"/>
      <c r="F115" s="38"/>
      <c r="G115" s="38"/>
      <c r="H115" s="38"/>
      <c r="I115" s="38"/>
      <c r="J115" s="38"/>
      <c r="K115" s="38"/>
      <c r="L115" s="38"/>
    </row>
    <row r="116" spans="5:12" x14ac:dyDescent="0.25">
      <c r="E116" s="38"/>
      <c r="F116" s="38"/>
      <c r="G116" s="38"/>
      <c r="H116" s="38"/>
      <c r="I116" s="38"/>
      <c r="J116" s="38"/>
      <c r="K116" s="38"/>
      <c r="L116" s="38"/>
    </row>
    <row r="117" spans="5:12" x14ac:dyDescent="0.25">
      <c r="E117" s="38"/>
      <c r="F117" s="38"/>
      <c r="G117" s="38"/>
      <c r="H117" s="38"/>
      <c r="I117" s="38"/>
      <c r="J117" s="38"/>
      <c r="K117" s="38"/>
      <c r="L117" s="38"/>
    </row>
    <row r="118" spans="5:12" x14ac:dyDescent="0.25">
      <c r="E118" s="38"/>
      <c r="F118" s="38"/>
      <c r="G118" s="38"/>
      <c r="H118" s="38"/>
      <c r="I118" s="38"/>
      <c r="J118" s="38"/>
      <c r="K118" s="38"/>
      <c r="L118" s="38"/>
    </row>
    <row r="119" spans="5:12" x14ac:dyDescent="0.25">
      <c r="E119" s="38"/>
      <c r="F119" s="38"/>
      <c r="G119" s="38"/>
      <c r="H119" s="38"/>
      <c r="I119" s="38"/>
      <c r="J119" s="38"/>
      <c r="K119" s="38"/>
      <c r="L119" s="38"/>
    </row>
    <row r="120" spans="5:12" x14ac:dyDescent="0.25">
      <c r="E120" s="38"/>
      <c r="F120" s="38"/>
      <c r="G120" s="38"/>
      <c r="H120" s="38"/>
      <c r="I120" s="38"/>
      <c r="J120" s="38"/>
      <c r="K120" s="38"/>
      <c r="L120" s="38"/>
    </row>
    <row r="121" spans="5:12" x14ac:dyDescent="0.25">
      <c r="E121" s="38"/>
      <c r="F121" s="38"/>
      <c r="G121" s="38"/>
      <c r="H121" s="38"/>
      <c r="I121" s="38"/>
      <c r="J121" s="38"/>
      <c r="K121" s="38"/>
      <c r="L121" s="38"/>
    </row>
    <row r="122" spans="5:12" x14ac:dyDescent="0.25">
      <c r="E122" s="38"/>
      <c r="F122" s="38"/>
      <c r="G122" s="38"/>
      <c r="H122" s="38"/>
      <c r="I122" s="38"/>
      <c r="J122" s="38"/>
      <c r="K122" s="38"/>
      <c r="L122" s="38"/>
    </row>
    <row r="123" spans="5:12" x14ac:dyDescent="0.25">
      <c r="E123" s="38"/>
      <c r="F123" s="38"/>
      <c r="G123" s="38"/>
      <c r="H123" s="38"/>
      <c r="I123" s="38"/>
      <c r="J123" s="38"/>
      <c r="K123" s="38"/>
      <c r="L123" s="38"/>
    </row>
    <row r="124" spans="5:12" x14ac:dyDescent="0.25">
      <c r="E124" s="38"/>
      <c r="F124" s="38"/>
      <c r="G124" s="38"/>
      <c r="H124" s="38"/>
      <c r="I124" s="38"/>
      <c r="J124" s="38"/>
      <c r="K124" s="38"/>
      <c r="L124" s="38"/>
    </row>
    <row r="125" spans="5:12" x14ac:dyDescent="0.25">
      <c r="E125" s="38"/>
      <c r="F125" s="38"/>
      <c r="G125" s="38"/>
      <c r="H125" s="38"/>
      <c r="I125" s="38"/>
      <c r="J125" s="38"/>
      <c r="K125" s="38"/>
      <c r="L125" s="38"/>
    </row>
    <row r="126" spans="5:12" x14ac:dyDescent="0.25">
      <c r="E126" s="38"/>
      <c r="F126" s="38"/>
      <c r="G126" s="38"/>
      <c r="H126" s="38"/>
      <c r="I126" s="38"/>
      <c r="J126" s="38"/>
      <c r="K126" s="38"/>
      <c r="L126" s="38"/>
    </row>
    <row r="127" spans="5:12" x14ac:dyDescent="0.25">
      <c r="E127" s="38"/>
      <c r="F127" s="38"/>
      <c r="G127" s="38"/>
      <c r="H127" s="38"/>
      <c r="I127" s="38"/>
      <c r="J127" s="38"/>
      <c r="K127" s="38"/>
      <c r="L127" s="38"/>
    </row>
    <row r="128" spans="5:12" x14ac:dyDescent="0.25">
      <c r="E128" s="38"/>
      <c r="F128" s="38"/>
      <c r="G128" s="38"/>
      <c r="H128" s="38"/>
      <c r="I128" s="38"/>
      <c r="J128" s="38"/>
      <c r="K128" s="38"/>
      <c r="L128" s="38"/>
    </row>
    <row r="129" spans="5:12" x14ac:dyDescent="0.25">
      <c r="E129" s="38"/>
      <c r="F129" s="38"/>
      <c r="G129" s="38"/>
      <c r="H129" s="38"/>
      <c r="I129" s="38"/>
      <c r="J129" s="38"/>
      <c r="K129" s="38"/>
      <c r="L129" s="38"/>
    </row>
    <row r="130" spans="5:12" x14ac:dyDescent="0.25">
      <c r="E130" s="38"/>
      <c r="F130" s="38"/>
      <c r="G130" s="38"/>
      <c r="H130" s="38"/>
      <c r="I130" s="38"/>
      <c r="J130" s="38"/>
      <c r="K130" s="38"/>
      <c r="L130" s="38"/>
    </row>
    <row r="131" spans="5:12" x14ac:dyDescent="0.25">
      <c r="E131" s="38"/>
      <c r="F131" s="38"/>
      <c r="G131" s="38"/>
      <c r="H131" s="38"/>
      <c r="I131" s="38"/>
      <c r="J131" s="38"/>
      <c r="K131" s="38"/>
      <c r="L131" s="38"/>
    </row>
    <row r="132" spans="5:12" x14ac:dyDescent="0.25">
      <c r="E132" s="38"/>
      <c r="F132" s="38"/>
      <c r="G132" s="38"/>
      <c r="H132" s="38"/>
      <c r="I132" s="38"/>
      <c r="J132" s="38"/>
      <c r="K132" s="38"/>
      <c r="L132" s="38"/>
    </row>
    <row r="133" spans="5:12" x14ac:dyDescent="0.25">
      <c r="E133" s="38"/>
      <c r="F133" s="38"/>
      <c r="G133" s="38"/>
      <c r="H133" s="38"/>
      <c r="I133" s="38"/>
      <c r="J133" s="38"/>
      <c r="K133" s="38"/>
      <c r="L133" s="38"/>
    </row>
    <row r="134" spans="5:12" x14ac:dyDescent="0.25">
      <c r="E134" s="38"/>
      <c r="F134" s="38"/>
      <c r="G134" s="38"/>
      <c r="H134" s="38"/>
      <c r="I134" s="38"/>
      <c r="J134" s="38"/>
      <c r="K134" s="38"/>
      <c r="L134" s="38"/>
    </row>
    <row r="135" spans="5:12" x14ac:dyDescent="0.25">
      <c r="E135" s="38"/>
      <c r="F135" s="38"/>
      <c r="G135" s="38"/>
      <c r="H135" s="38"/>
      <c r="I135" s="38"/>
      <c r="J135" s="38"/>
      <c r="K135" s="38"/>
      <c r="L135" s="38"/>
    </row>
    <row r="136" spans="5:12" x14ac:dyDescent="0.25">
      <c r="E136" s="38"/>
      <c r="F136" s="38"/>
      <c r="G136" s="38"/>
      <c r="H136" s="38"/>
      <c r="I136" s="38"/>
      <c r="J136" s="38"/>
      <c r="K136" s="38"/>
      <c r="L136" s="38"/>
    </row>
    <row r="137" spans="5:12" x14ac:dyDescent="0.25">
      <c r="E137" s="38"/>
      <c r="F137" s="38"/>
      <c r="G137" s="38"/>
      <c r="H137" s="38"/>
      <c r="I137" s="38"/>
      <c r="J137" s="38"/>
      <c r="K137" s="38"/>
      <c r="L137" s="38"/>
    </row>
    <row r="138" spans="5:12" x14ac:dyDescent="0.25">
      <c r="E138" s="38"/>
      <c r="F138" s="38"/>
      <c r="G138" s="38"/>
      <c r="H138" s="38"/>
      <c r="I138" s="38"/>
      <c r="J138" s="38"/>
      <c r="K138" s="38"/>
      <c r="L138" s="38"/>
    </row>
    <row r="139" spans="5:12" x14ac:dyDescent="0.25">
      <c r="E139" s="38"/>
      <c r="F139" s="38"/>
      <c r="G139" s="38"/>
      <c r="H139" s="38"/>
      <c r="I139" s="38"/>
      <c r="J139" s="38"/>
      <c r="K139" s="38"/>
      <c r="L139" s="38"/>
    </row>
    <row r="140" spans="5:12" x14ac:dyDescent="0.25">
      <c r="E140" s="38"/>
      <c r="F140" s="38"/>
      <c r="G140" s="38"/>
      <c r="H140" s="38"/>
      <c r="I140" s="38"/>
      <c r="J140" s="38"/>
      <c r="K140" s="38"/>
      <c r="L140" s="38"/>
    </row>
    <row r="141" spans="5:12" x14ac:dyDescent="0.25">
      <c r="E141" s="38"/>
      <c r="F141" s="38"/>
      <c r="G141" s="38"/>
      <c r="H141" s="38"/>
      <c r="I141" s="38"/>
      <c r="J141" s="38"/>
      <c r="K141" s="38"/>
      <c r="L141" s="38"/>
    </row>
    <row r="142" spans="5:12" x14ac:dyDescent="0.25">
      <c r="E142" s="38"/>
      <c r="F142" s="38"/>
      <c r="G142" s="38"/>
      <c r="H142" s="38"/>
      <c r="I142" s="38"/>
      <c r="J142" s="38"/>
      <c r="K142" s="38"/>
      <c r="L142" s="38"/>
    </row>
    <row r="143" spans="5:12" x14ac:dyDescent="0.25">
      <c r="E143" s="38"/>
      <c r="F143" s="38"/>
      <c r="G143" s="38"/>
      <c r="H143" s="38"/>
      <c r="I143" s="38"/>
      <c r="J143" s="38"/>
      <c r="K143" s="38"/>
      <c r="L143" s="38"/>
    </row>
    <row r="144" spans="5:12" x14ac:dyDescent="0.25">
      <c r="E144" s="38"/>
      <c r="F144" s="38"/>
      <c r="G144" s="38"/>
      <c r="H144" s="38"/>
      <c r="I144" s="38"/>
      <c r="J144" s="38"/>
      <c r="K144" s="38"/>
      <c r="L144" s="38"/>
    </row>
    <row r="145" spans="5:12" x14ac:dyDescent="0.25">
      <c r="E145" s="38"/>
      <c r="F145" s="38"/>
      <c r="G145" s="38"/>
      <c r="H145" s="38"/>
      <c r="I145" s="38"/>
      <c r="J145" s="38"/>
      <c r="K145" s="38"/>
      <c r="L145" s="38"/>
    </row>
    <row r="146" spans="5:12" x14ac:dyDescent="0.25">
      <c r="E146" s="38"/>
      <c r="F146" s="38"/>
      <c r="G146" s="38"/>
      <c r="H146" s="38"/>
      <c r="I146" s="38"/>
      <c r="J146" s="38"/>
      <c r="K146" s="38"/>
      <c r="L146" s="38"/>
    </row>
    <row r="147" spans="5:12" x14ac:dyDescent="0.25">
      <c r="E147" s="38"/>
      <c r="F147" s="38"/>
      <c r="G147" s="38"/>
      <c r="H147" s="38"/>
      <c r="I147" s="38"/>
      <c r="J147" s="38"/>
      <c r="K147" s="38"/>
      <c r="L147" s="38"/>
    </row>
    <row r="148" spans="5:12" x14ac:dyDescent="0.25">
      <c r="E148" s="38"/>
      <c r="F148" s="38"/>
      <c r="G148" s="38"/>
      <c r="H148" s="38"/>
      <c r="I148" s="38"/>
      <c r="J148" s="38"/>
      <c r="K148" s="38"/>
      <c r="L148" s="38"/>
    </row>
    <row r="149" spans="5:12" x14ac:dyDescent="0.25">
      <c r="E149" s="38"/>
      <c r="F149" s="38"/>
      <c r="G149" s="38"/>
      <c r="H149" s="38"/>
      <c r="I149" s="38"/>
      <c r="J149" s="38"/>
      <c r="K149" s="38"/>
      <c r="L149" s="38"/>
    </row>
    <row r="150" spans="5:12" x14ac:dyDescent="0.25">
      <c r="E150" s="38"/>
      <c r="F150" s="38"/>
      <c r="G150" s="38"/>
      <c r="H150" s="38"/>
      <c r="I150" s="38"/>
      <c r="J150" s="38"/>
      <c r="K150" s="38"/>
      <c r="L150" s="38"/>
    </row>
    <row r="151" spans="5:12" x14ac:dyDescent="0.25">
      <c r="E151" s="38"/>
      <c r="F151" s="38"/>
      <c r="G151" s="38"/>
      <c r="H151" s="38"/>
      <c r="I151" s="38"/>
      <c r="J151" s="38"/>
      <c r="K151" s="38"/>
      <c r="L151" s="38"/>
    </row>
    <row r="152" spans="5:12" x14ac:dyDescent="0.25">
      <c r="E152" s="38"/>
      <c r="F152" s="38"/>
      <c r="G152" s="38"/>
      <c r="H152" s="38"/>
      <c r="I152" s="38"/>
      <c r="J152" s="38"/>
      <c r="K152" s="38"/>
      <c r="L152" s="38"/>
    </row>
    <row r="153" spans="5:12" x14ac:dyDescent="0.25">
      <c r="E153" s="38"/>
      <c r="F153" s="38"/>
      <c r="G153" s="38"/>
      <c r="H153" s="38"/>
      <c r="I153" s="38"/>
      <c r="J153" s="38"/>
      <c r="K153" s="38"/>
      <c r="L153" s="38"/>
    </row>
    <row r="154" spans="5:12" x14ac:dyDescent="0.25">
      <c r="E154" s="38"/>
      <c r="F154" s="38"/>
      <c r="G154" s="38"/>
      <c r="H154" s="38"/>
      <c r="I154" s="38"/>
      <c r="J154" s="38"/>
      <c r="K154" s="38"/>
      <c r="L154" s="38"/>
    </row>
    <row r="155" spans="5:12" x14ac:dyDescent="0.25">
      <c r="E155" s="38"/>
      <c r="F155" s="38"/>
      <c r="G155" s="38"/>
      <c r="H155" s="38"/>
      <c r="I155" s="38"/>
      <c r="J155" s="38"/>
      <c r="K155" s="38"/>
      <c r="L155" s="38"/>
    </row>
    <row r="156" spans="5:12" x14ac:dyDescent="0.25">
      <c r="E156" s="38"/>
      <c r="F156" s="38"/>
      <c r="G156" s="38"/>
      <c r="H156" s="38"/>
      <c r="I156" s="38"/>
      <c r="J156" s="38"/>
      <c r="K156" s="38"/>
      <c r="L156" s="38"/>
    </row>
    <row r="157" spans="5:12" x14ac:dyDescent="0.25">
      <c r="E157" s="38"/>
      <c r="F157" s="38"/>
      <c r="G157" s="38"/>
      <c r="H157" s="38"/>
      <c r="I157" s="38"/>
      <c r="J157" s="38"/>
      <c r="K157" s="38"/>
      <c r="L157" s="38"/>
    </row>
    <row r="158" spans="5:12" x14ac:dyDescent="0.25">
      <c r="E158" s="38"/>
      <c r="F158" s="38"/>
      <c r="G158" s="38"/>
      <c r="H158" s="38"/>
      <c r="I158" s="38"/>
      <c r="J158" s="38"/>
      <c r="K158" s="38"/>
      <c r="L158" s="38"/>
    </row>
    <row r="159" spans="5:12" x14ac:dyDescent="0.25">
      <c r="E159" s="38"/>
      <c r="F159" s="38"/>
      <c r="G159" s="38"/>
      <c r="H159" s="38"/>
      <c r="I159" s="38"/>
      <c r="J159" s="38"/>
      <c r="K159" s="38"/>
      <c r="L159" s="38"/>
    </row>
    <row r="160" spans="5:12" x14ac:dyDescent="0.25">
      <c r="E160" s="38"/>
      <c r="F160" s="38"/>
      <c r="G160" s="38"/>
      <c r="H160" s="38"/>
      <c r="I160" s="38"/>
      <c r="J160" s="38"/>
      <c r="K160" s="38"/>
      <c r="L160" s="38"/>
    </row>
    <row r="161" spans="5:12" x14ac:dyDescent="0.25">
      <c r="E161" s="38"/>
      <c r="F161" s="38"/>
      <c r="G161" s="38"/>
      <c r="H161" s="38"/>
      <c r="I161" s="38"/>
      <c r="J161" s="38"/>
      <c r="K161" s="38"/>
      <c r="L161" s="38"/>
    </row>
    <row r="162" spans="5:12" x14ac:dyDescent="0.25">
      <c r="E162" s="38"/>
      <c r="F162" s="38"/>
      <c r="G162" s="38"/>
      <c r="H162" s="38"/>
      <c r="I162" s="38"/>
      <c r="J162" s="38"/>
      <c r="K162" s="38"/>
      <c r="L162" s="38"/>
    </row>
    <row r="163" spans="5:12" x14ac:dyDescent="0.25">
      <c r="E163" s="38"/>
      <c r="F163" s="38"/>
      <c r="G163" s="38"/>
      <c r="H163" s="38"/>
      <c r="I163" s="38"/>
      <c r="J163" s="38"/>
      <c r="K163" s="38"/>
      <c r="L163" s="38"/>
    </row>
  </sheetData>
  <sheetProtection algorithmName="SHA-512" hashValue="zy7TLcQmia/Bk3ZIVM16VuKecRwgWp6na5ihUZ4EUtaGTvCNuRrS4qfKW/ty8tmXMfoKRakgYBdJKimVgD7EIg==" saltValue="JLmjIqfB58erXQe9HnEx5w==" spinCount="100000" sheet="1" insertColumns="0" selectLockedCells="1"/>
  <customSheetViews>
    <customSheetView guid="{4652D98A-10A8-4A41-BE02-6BC110D8BB01}" showGridLines="0">
      <pane xSplit="4" ySplit="4" topLeftCell="E5"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21" priority="2" stopIfTrue="1">
      <formula>WEEKDAY($B5,2)&gt;5</formula>
    </cfRule>
  </conditionalFormatting>
  <pageMargins left="0.7" right="0.7" top="0.78740157499999996" bottom="0.78740157499999996"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 stopIfTrue="1" id="{352D97C3-E21E-4C3A-8552-ED63C7E82ADA}">
            <xm:f>MATCH($B5,Feiertage!$B$2:$B$49,0)&gt;0</xm:f>
            <x14:dxf>
              <fill>
                <patternFill>
                  <bgColor theme="5" tint="0.59996337778862885"/>
                </patternFill>
              </fill>
            </x14:dxf>
          </x14:cfRule>
          <xm:sqref>B5:L35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63"/>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RowHeight="15" x14ac:dyDescent="0.25"/>
  <cols>
    <col min="1" max="1" width="2.28515625" customWidth="1"/>
    <col min="2" max="2" width="8.85546875" customWidth="1"/>
    <col min="3" max="3" width="5.7109375" customWidth="1"/>
    <col min="4" max="4" width="0.85546875" customWidth="1"/>
    <col min="5" max="8" width="6.7109375" customWidth="1"/>
    <col min="9" max="9" width="8.85546875" customWidth="1"/>
    <col min="10" max="10" width="14" customWidth="1"/>
    <col min="11" max="11" width="13.7109375" customWidth="1"/>
    <col min="12" max="12" width="14.140625" customWidth="1"/>
    <col min="13" max="13" width="13.28515625" style="38" customWidth="1"/>
    <col min="14" max="14" width="19.5703125" style="38" customWidth="1"/>
    <col min="15" max="15" width="15.7109375" style="38" customWidth="1"/>
    <col min="16" max="17" width="11.42578125" style="38"/>
    <col min="18" max="18" width="30.7109375" style="38" customWidth="1"/>
    <col min="19" max="19" width="13.28515625" style="38" customWidth="1"/>
    <col min="20" max="24" width="11.42578125" style="38"/>
    <col min="48" max="48" width="11.140625" customWidth="1"/>
    <col min="49" max="49" width="7.7109375" customWidth="1"/>
    <col min="50" max="50" width="6.7109375" customWidth="1"/>
    <col min="51" max="51" width="8" customWidth="1"/>
  </cols>
  <sheetData>
    <row r="1" spans="1:51" ht="28.5" x14ac:dyDescent="0.45">
      <c r="A1" s="55">
        <v>41639</v>
      </c>
      <c r="B1" s="92">
        <f ca="1">DATEVALUE("1 " &amp; RIGHT(CELL("dateiname",$A$1),LEN(CELL("dateiname",$A$1))-FIND("]",CELL("dateiname",$A$1))) &amp; " " &amp; YEAR(Januar!$A$1))</f>
        <v>42094</v>
      </c>
      <c r="C1" s="92"/>
      <c r="D1" s="92"/>
      <c r="E1" s="92"/>
      <c r="F1" s="92"/>
      <c r="G1" s="92"/>
      <c r="H1" s="92"/>
      <c r="I1" s="92"/>
      <c r="J1" s="92"/>
      <c r="K1" s="92"/>
      <c r="L1" s="92"/>
    </row>
    <row r="2" spans="1:51" ht="15.75" thickBot="1" x14ac:dyDescent="0.3">
      <c r="E2" s="38"/>
      <c r="F2" s="38"/>
      <c r="G2" s="38"/>
      <c r="H2" s="38"/>
      <c r="I2" s="38"/>
      <c r="J2" s="38"/>
      <c r="K2" s="38"/>
      <c r="L2" s="38"/>
    </row>
    <row r="3" spans="1:51" ht="19.5" thickBot="1" x14ac:dyDescent="0.35">
      <c r="E3" s="89" t="s">
        <v>0</v>
      </c>
      <c r="F3" s="90"/>
      <c r="G3" s="90"/>
      <c r="H3" s="91"/>
      <c r="I3" s="57"/>
      <c r="J3" s="57"/>
      <c r="K3" s="57"/>
      <c r="L3" s="57"/>
      <c r="N3" s="89" t="s">
        <v>10</v>
      </c>
      <c r="O3" s="90"/>
      <c r="P3" s="91"/>
    </row>
    <row r="4" spans="1:51" ht="19.5" thickBot="1" x14ac:dyDescent="0.35">
      <c r="B4" s="16" t="s">
        <v>4</v>
      </c>
      <c r="C4" s="17" t="s">
        <v>5</v>
      </c>
      <c r="D4" s="7"/>
      <c r="E4" s="58" t="s">
        <v>1</v>
      </c>
      <c r="F4" s="59" t="s">
        <v>2</v>
      </c>
      <c r="G4" s="59" t="s">
        <v>1</v>
      </c>
      <c r="H4" s="59" t="s">
        <v>2</v>
      </c>
      <c r="I4" s="59" t="s">
        <v>3</v>
      </c>
      <c r="J4" s="59" t="s">
        <v>7</v>
      </c>
      <c r="K4" s="59" t="s">
        <v>6</v>
      </c>
      <c r="L4" s="60" t="s">
        <v>52</v>
      </c>
      <c r="N4" s="66" t="s">
        <v>8</v>
      </c>
      <c r="O4" s="67" t="s">
        <v>6</v>
      </c>
      <c r="P4" s="67" t="s">
        <v>3</v>
      </c>
      <c r="R4" s="87" t="s">
        <v>13</v>
      </c>
      <c r="S4" s="88"/>
      <c r="AV4" s="56" t="s">
        <v>50</v>
      </c>
      <c r="AW4" s="2" t="s">
        <v>3</v>
      </c>
      <c r="AX4" s="3" t="s">
        <v>7</v>
      </c>
      <c r="AY4" s="4" t="s">
        <v>6</v>
      </c>
    </row>
    <row r="5" spans="1:51" ht="21.75" thickTop="1" x14ac:dyDescent="0.35">
      <c r="B5" s="8">
        <f ca="1">B1</f>
        <v>42094</v>
      </c>
      <c r="C5" s="10">
        <f ca="1">B5</f>
        <v>42094</v>
      </c>
      <c r="D5" s="19"/>
      <c r="E5" s="20"/>
      <c r="F5" s="20"/>
      <c r="G5" s="20"/>
      <c r="H5" s="20"/>
      <c r="I5" s="20" t="str">
        <f ca="1">IF(AX5=0,"",IF(AW5=0,"",IF(OR(B5&lt;=TODAY(),AX5),AW5,"")))</f>
        <v/>
      </c>
      <c r="J5" s="20" t="str">
        <f t="shared" ref="J5:J35" si="0">IF(AX5=0,"",IF(I5&lt;&gt;"",AX5-I5,AX5))</f>
        <v/>
      </c>
      <c r="K5" s="20">
        <f ca="1">IF(AV5=0,AY5,IF(Feiertage!$G$2="ja","00:00",AY5))</f>
        <v>0.33333333333333331</v>
      </c>
      <c r="L5" s="61" t="str">
        <f t="shared" ref="L5:L35" ca="1" si="1">IF(OR(B5&lt;=TODAY(),J5),IF(J5&lt;&gt;"",IF(J5-K5=0,"",J5-K5),IF(K5&lt;&gt;"",-K5,"")),"")</f>
        <v/>
      </c>
      <c r="N5" s="68">
        <v>41639</v>
      </c>
      <c r="O5" s="24">
        <v>0.33333333333333331</v>
      </c>
      <c r="P5" s="24">
        <v>2.0833333333333332E-2</v>
      </c>
      <c r="R5" s="69" t="str">
        <f ca="1" xml:space="preserve"> "Übertrag aus " &amp; IF( MONTH(B1)=1, YEAR(B1)-1, TEXT(EDATE(B1,-1),"MMMM"))</f>
        <v>Übertrag aus März</v>
      </c>
      <c r="S5" s="70">
        <f ca="1">IF(MONTH(B1)&gt;1,INDIRECT(TEXT(EDATE(B1,-1),"MMMM")&amp;"!s9"),"")</f>
        <v>-9.3333333333333304</v>
      </c>
      <c r="AV5">
        <f ca="1">IF(IFERROR(MATCH($B5,Feiertage!$B$2:$B$49,0)&gt;0,0),1,0)</f>
        <v>0</v>
      </c>
      <c r="AW5" s="5">
        <f ca="1">IF(WEEKDAY(C5)=WEEKDAY($N$5),$P$5,
IF(WEEKDAY(C5)=WEEKDAY($N$6),$P$6,
IF(WEEKDAY(C5)=WEEKDAY($N$7),$P$7,
IF(WEEKDAY(C5)=WEEKDAY($N$8),$P$8,
IF(WEEKDAY(C5)=WEEKDAY($N$9),$P$9,
IF(WEEKDAY(C5)=WEEKDAY($N$10),$P$10,
IF(WEEKDAY(C5)=WEEKDAY($N$11),$P$11,"")))))))</f>
        <v>2.0833333333333332E-2</v>
      </c>
      <c r="AX5" s="1">
        <f>IF(F5,IF(E5,IF(E5&gt;F5,F5+"24:00"-E5,F5-E5),0),0)+IF(G5,IF(G5,IF(G5&gt;H5,H5+"24:00"-G5,H5-G5),0),0)</f>
        <v>0</v>
      </c>
      <c r="AY5" s="1">
        <f ca="1">IF(WEEKDAY(C5)=WEEKDAY($N$5),$O$5,
IF(WEEKDAY(C5)=WEEKDAY($N$6),$O$6,
IF(WEEKDAY(C5)=WEEKDAY($N$7),$O$7,
IF(WEEKDAY(C5)=WEEKDAY($N$8),$O$8,
IF(WEEKDAY(C5)=WEEKDAY($N$9),$O$9,
IF(WEEKDAY(C5)=WEEKDAY($N$10),$O$10,
IF(WEEKDAY(C5)=WEEKDAY($N$11),$O$11,"")))))))</f>
        <v>0.33333333333333331</v>
      </c>
    </row>
    <row r="6" spans="1:51" ht="21" x14ac:dyDescent="0.35">
      <c r="B6" s="9">
        <f ca="1">B5+1</f>
        <v>42095</v>
      </c>
      <c r="C6" s="11">
        <f ca="1">B6</f>
        <v>42095</v>
      </c>
      <c r="D6" s="6"/>
      <c r="E6" s="21"/>
      <c r="F6" s="21"/>
      <c r="G6" s="21"/>
      <c r="H6" s="21"/>
      <c r="I6" s="21" t="str">
        <f ca="1">IF(AX6=0,"",IF(AW6=0,"",IF(OR(B6&lt;=TODAY(),AX6),AW6,"")))</f>
        <v/>
      </c>
      <c r="J6" s="21" t="str">
        <f t="shared" si="0"/>
        <v/>
      </c>
      <c r="K6" s="20">
        <f ca="1">IF(AV6=0,AY6,IF(Feiertage!$G$2="ja","00:00",AY6))</f>
        <v>0.33333333333333331</v>
      </c>
      <c r="L6" s="62" t="str">
        <f t="shared" ca="1" si="1"/>
        <v/>
      </c>
      <c r="N6" s="71">
        <v>41640</v>
      </c>
      <c r="O6" s="25">
        <v>0.33333333333333331</v>
      </c>
      <c r="P6" s="25">
        <v>2.0833333333333332E-2</v>
      </c>
      <c r="R6" s="72" t="s">
        <v>6</v>
      </c>
      <c r="S6" s="70">
        <f ca="1">SUM(K5:K35)</f>
        <v>6.6666666666666643</v>
      </c>
      <c r="AV6">
        <f ca="1">IF(IFERROR(MATCH($B6,Feiertage!$B$2:$B$49,0)&gt;0,0),1,0)</f>
        <v>0</v>
      </c>
      <c r="AW6" s="5">
        <f t="shared" ref="AW6:AW32" ca="1" si="2">IF(WEEKDAY(C6)=WEEKDAY($N$5),$P$5,
IF(WEEKDAY(C6)=WEEKDAY($N$6),$P$6,
IF(WEEKDAY(C6)=WEEKDAY($N$7),$P$7,
IF(WEEKDAY(C6)=WEEKDAY($N$8),$P$8,
IF(WEEKDAY(C6)=WEEKDAY($N$9),$P$9,
IF(WEEKDAY(C6)=WEEKDAY($N$10),$P$10,
IF(WEEKDAY(C6)=WEEKDAY($N$11),$P$11,"")))))))</f>
        <v>2.0833333333333332E-2</v>
      </c>
      <c r="AX6" s="1">
        <f t="shared" ref="AX6:AX35" si="3">IF(F6,IF(E6,IF(E6&gt;F6,F6+"24:00"-E6,F6-E6),0),0)+IF(G6,IF(G6,IF(G6&gt;H6,H6+"24:00"-G6,H6-G6),0),0)</f>
        <v>0</v>
      </c>
      <c r="AY6" s="1">
        <f t="shared" ref="AY6:AY32" ca="1" si="4">IF(WEEKDAY(C6)=WEEKDAY($N$5),$O$5,
IF(WEEKDAY(C6)=WEEKDAY($N$6),$O$6,
IF(WEEKDAY(C6)=WEEKDAY($N$7),$O$7,
IF(WEEKDAY(C6)=WEEKDAY($N$8),$O$8,
IF(WEEKDAY(C6)=WEEKDAY($N$9),$O$9,
IF(WEEKDAY(C6)=WEEKDAY($N$10),$O$10,
IF(WEEKDAY(C6)=WEEKDAY($N$11),$O$11,"")))))))</f>
        <v>0.33333333333333331</v>
      </c>
    </row>
    <row r="7" spans="1:51" ht="21" x14ac:dyDescent="0.35">
      <c r="B7" s="9">
        <f t="shared" ref="B7:B32" ca="1" si="5">B6+1</f>
        <v>42096</v>
      </c>
      <c r="C7" s="11">
        <f t="shared" ref="C7:C35" ca="1" si="6">B7</f>
        <v>42096</v>
      </c>
      <c r="D7" s="6"/>
      <c r="E7" s="21"/>
      <c r="F7" s="21"/>
      <c r="G7" s="21"/>
      <c r="H7" s="21"/>
      <c r="I7" s="21" t="str">
        <f t="shared" ref="I7:I35" ca="1" si="7">IF(AX7=0,"",IF(AW7=0,"",IF(OR(B7&lt;=TODAY(),AX7),AW7,"")))</f>
        <v/>
      </c>
      <c r="J7" s="21" t="str">
        <f t="shared" si="0"/>
        <v/>
      </c>
      <c r="K7" s="20">
        <f ca="1">IF(AV7=0,AY7,IF(Feiertage!$G$2="ja","00:00",AY7))</f>
        <v>0.33333333333333331</v>
      </c>
      <c r="L7" s="62" t="str">
        <f t="shared" ca="1" si="1"/>
        <v/>
      </c>
      <c r="N7" s="71">
        <v>41641</v>
      </c>
      <c r="O7" s="25">
        <v>0.33333333333333331</v>
      </c>
      <c r="P7" s="25">
        <v>2.0833333333333332E-2</v>
      </c>
      <c r="R7" s="72" t="s">
        <v>7</v>
      </c>
      <c r="S7" s="70">
        <f>SUM(J5:J35)</f>
        <v>0</v>
      </c>
      <c r="AV7">
        <f ca="1">IF(IFERROR(MATCH($B7,Feiertage!$B$2:$B$49,0)&gt;0,0),1,0)</f>
        <v>0</v>
      </c>
      <c r="AW7" s="5">
        <f t="shared" ca="1" si="2"/>
        <v>2.0833333333333332E-2</v>
      </c>
      <c r="AX7" s="1">
        <f t="shared" si="3"/>
        <v>0</v>
      </c>
      <c r="AY7" s="1">
        <f t="shared" ca="1" si="4"/>
        <v>0.33333333333333331</v>
      </c>
    </row>
    <row r="8" spans="1:51" ht="21" x14ac:dyDescent="0.35">
      <c r="B8" s="9">
        <f t="shared" ca="1" si="5"/>
        <v>42097</v>
      </c>
      <c r="C8" s="11">
        <f t="shared" ca="1" si="6"/>
        <v>42097</v>
      </c>
      <c r="D8" s="6"/>
      <c r="E8" s="21"/>
      <c r="F8" s="21"/>
      <c r="G8" s="21"/>
      <c r="H8" s="21"/>
      <c r="I8" s="21" t="str">
        <f t="shared" ca="1" si="7"/>
        <v/>
      </c>
      <c r="J8" s="21" t="str">
        <f t="shared" si="0"/>
        <v/>
      </c>
      <c r="K8" s="20">
        <f ca="1">IF(AV8=0,AY8,IF(Feiertage!$G$2="ja","00:00",AY8))</f>
        <v>0.33333333333333331</v>
      </c>
      <c r="L8" s="62" t="str">
        <f t="shared" ca="1" si="1"/>
        <v/>
      </c>
      <c r="N8" s="71">
        <v>41642</v>
      </c>
      <c r="O8" s="25">
        <v>0.33333333333333331</v>
      </c>
      <c r="P8" s="25">
        <v>2.0833333333333332E-2</v>
      </c>
      <c r="R8" s="73" t="str">
        <f ca="1" xml:space="preserve"> "Saldo " &amp; TEXT(B1,"MMMM")</f>
        <v>Saldo April</v>
      </c>
      <c r="S8" s="70">
        <f ca="1">SUM(L5:L35)</f>
        <v>0</v>
      </c>
      <c r="AV8">
        <f ca="1">IF(IFERROR(MATCH($B8,Feiertage!$B$2:$B$49,0)&gt;0,0),1,0)</f>
        <v>0</v>
      </c>
      <c r="AW8" s="5">
        <f t="shared" ca="1" si="2"/>
        <v>2.0833333333333332E-2</v>
      </c>
      <c r="AX8" s="1">
        <f t="shared" si="3"/>
        <v>0</v>
      </c>
      <c r="AY8" s="1">
        <f t="shared" ca="1" si="4"/>
        <v>0.33333333333333331</v>
      </c>
    </row>
    <row r="9" spans="1:51" ht="21.75" thickBot="1" x14ac:dyDescent="0.4">
      <c r="B9" s="9">
        <f t="shared" ca="1" si="5"/>
        <v>42098</v>
      </c>
      <c r="C9" s="11">
        <f t="shared" ca="1" si="6"/>
        <v>42098</v>
      </c>
      <c r="D9" s="6"/>
      <c r="E9" s="21"/>
      <c r="F9" s="21"/>
      <c r="G9" s="21"/>
      <c r="H9" s="21"/>
      <c r="I9" s="21" t="str">
        <f t="shared" ca="1" si="7"/>
        <v/>
      </c>
      <c r="J9" s="21" t="str">
        <f t="shared" si="0"/>
        <v/>
      </c>
      <c r="K9" s="20">
        <f ca="1">IF(AV9=0,AY9,IF(Feiertage!$G$2="ja","00:00",AY9))</f>
        <v>0.33333333333333331</v>
      </c>
      <c r="L9" s="62" t="str">
        <f t="shared" ca="1" si="1"/>
        <v/>
      </c>
      <c r="N9" s="71">
        <v>41643</v>
      </c>
      <c r="O9" s="25">
        <v>0.33333333333333331</v>
      </c>
      <c r="P9" s="25">
        <v>2.0833333333333332E-2</v>
      </c>
      <c r="R9" s="74" t="str">
        <f ca="1" xml:space="preserve"> "Übertrag in " &amp;  IF( MONTH(B1)=12, YEAR(B1)+1, TEXT(EDATE(B1,1),"MMMM"))</f>
        <v>Übertrag in Mai</v>
      </c>
      <c r="S9" s="75">
        <f ca="1">IF(S5="",0,S5)+S8</f>
        <v>-9.3333333333333304</v>
      </c>
      <c r="AV9">
        <f ca="1">IF(IFERROR(MATCH($B9,Feiertage!$B$2:$B$49,0)&gt;0,0),1,0)</f>
        <v>0</v>
      </c>
      <c r="AW9" s="5">
        <f t="shared" ca="1" si="2"/>
        <v>2.0833333333333332E-2</v>
      </c>
      <c r="AX9" s="1">
        <f t="shared" si="3"/>
        <v>0</v>
      </c>
      <c r="AY9" s="1">
        <f t="shared" ca="1" si="4"/>
        <v>0.33333333333333331</v>
      </c>
    </row>
    <row r="10" spans="1:51" ht="18.75" x14ac:dyDescent="0.3">
      <c r="B10" s="9">
        <f t="shared" ca="1" si="5"/>
        <v>42099</v>
      </c>
      <c r="C10" s="11">
        <f t="shared" ca="1" si="6"/>
        <v>42099</v>
      </c>
      <c r="D10" s="6"/>
      <c r="E10" s="21"/>
      <c r="F10" s="21"/>
      <c r="G10" s="21"/>
      <c r="H10" s="21"/>
      <c r="I10" s="21" t="str">
        <f t="shared" ca="1" si="7"/>
        <v/>
      </c>
      <c r="J10" s="21" t="str">
        <f t="shared" si="0"/>
        <v/>
      </c>
      <c r="K10" s="20">
        <f ca="1">IF(AV10=0,AY10,IF(Feiertage!$G$2="ja","00:00",AY10))</f>
        <v>0</v>
      </c>
      <c r="L10" s="62" t="str">
        <f t="shared" ca="1" si="1"/>
        <v/>
      </c>
      <c r="N10" s="76">
        <v>41644</v>
      </c>
      <c r="O10" s="26">
        <v>0</v>
      </c>
      <c r="P10" s="26">
        <v>2.0833333333333332E-2</v>
      </c>
      <c r="AV10">
        <f ca="1">IF(IFERROR(MATCH($B10,Feiertage!$B$2:$B$49,0)&gt;0,0),1,0)</f>
        <v>0</v>
      </c>
      <c r="AW10" s="5">
        <f t="shared" ca="1" si="2"/>
        <v>2.0833333333333332E-2</v>
      </c>
      <c r="AX10" s="1">
        <f t="shared" si="3"/>
        <v>0</v>
      </c>
      <c r="AY10" s="1">
        <f t="shared" ca="1" si="4"/>
        <v>0</v>
      </c>
    </row>
    <row r="11" spans="1:51" ht="19.5" thickBot="1" x14ac:dyDescent="0.35">
      <c r="B11" s="9">
        <f t="shared" ca="1" si="5"/>
        <v>42100</v>
      </c>
      <c r="C11" s="11">
        <f t="shared" ca="1" si="6"/>
        <v>42100</v>
      </c>
      <c r="D11" s="6"/>
      <c r="E11" s="21"/>
      <c r="F11" s="21"/>
      <c r="G11" s="21"/>
      <c r="H11" s="21"/>
      <c r="I11" s="21" t="str">
        <f t="shared" ca="1" si="7"/>
        <v/>
      </c>
      <c r="J11" s="21" t="str">
        <f t="shared" si="0"/>
        <v/>
      </c>
      <c r="K11" s="20">
        <f ca="1">IF(AV11=0,AY11,IF(Feiertage!$G$2="ja","00:00",AY11))</f>
        <v>0</v>
      </c>
      <c r="L11" s="62" t="str">
        <f t="shared" ca="1" si="1"/>
        <v/>
      </c>
      <c r="N11" s="77">
        <v>41645</v>
      </c>
      <c r="O11" s="27">
        <v>0</v>
      </c>
      <c r="P11" s="27">
        <v>2.0833333333333332E-2</v>
      </c>
      <c r="AV11">
        <f ca="1">IF(IFERROR(MATCH($B11,Feiertage!$B$2:$B$49,0)&gt;0,0),1,0)</f>
        <v>0</v>
      </c>
      <c r="AW11" s="5">
        <f t="shared" ca="1" si="2"/>
        <v>2.0833333333333332E-2</v>
      </c>
      <c r="AX11" s="1">
        <f t="shared" si="3"/>
        <v>0</v>
      </c>
      <c r="AY11" s="1">
        <f t="shared" ca="1" si="4"/>
        <v>0</v>
      </c>
    </row>
    <row r="12" spans="1:51" ht="20.25" thickTop="1" thickBot="1" x14ac:dyDescent="0.35">
      <c r="B12" s="9">
        <f t="shared" ca="1" si="5"/>
        <v>42101</v>
      </c>
      <c r="C12" s="11">
        <f t="shared" ca="1" si="6"/>
        <v>42101</v>
      </c>
      <c r="D12" s="6"/>
      <c r="E12" s="21"/>
      <c r="F12" s="21"/>
      <c r="G12" s="21"/>
      <c r="H12" s="21"/>
      <c r="I12" s="21" t="str">
        <f t="shared" ca="1" si="7"/>
        <v/>
      </c>
      <c r="J12" s="21" t="str">
        <f t="shared" si="0"/>
        <v/>
      </c>
      <c r="K12" s="20">
        <f ca="1">IF(AV12=0,AY12,IF(Feiertage!$G$2="ja","00:00",AY12))</f>
        <v>0.33333333333333331</v>
      </c>
      <c r="L12" s="62" t="str">
        <f t="shared" ca="1" si="1"/>
        <v/>
      </c>
      <c r="N12" s="78" t="s">
        <v>9</v>
      </c>
      <c r="O12" s="79">
        <f>SUM(O5:O11)</f>
        <v>1.6666666666666665</v>
      </c>
      <c r="P12" s="80"/>
      <c r="AV12">
        <f ca="1">IF(IFERROR(MATCH($B12,Feiertage!$B$2:$B$49,0)&gt;0,0),1,0)</f>
        <v>0</v>
      </c>
      <c r="AW12" s="5">
        <f t="shared" ca="1" si="2"/>
        <v>2.0833333333333332E-2</v>
      </c>
      <c r="AX12" s="1">
        <f t="shared" si="3"/>
        <v>0</v>
      </c>
      <c r="AY12" s="1">
        <f t="shared" ca="1" si="4"/>
        <v>0.33333333333333331</v>
      </c>
    </row>
    <row r="13" spans="1:51" ht="19.5" thickTop="1" x14ac:dyDescent="0.3">
      <c r="B13" s="9">
        <f t="shared" ca="1" si="5"/>
        <v>42102</v>
      </c>
      <c r="C13" s="11">
        <f t="shared" ca="1" si="6"/>
        <v>42102</v>
      </c>
      <c r="D13" s="6"/>
      <c r="E13" s="21"/>
      <c r="F13" s="21"/>
      <c r="G13" s="21"/>
      <c r="H13" s="21"/>
      <c r="I13" s="21" t="str">
        <f t="shared" ca="1" si="7"/>
        <v/>
      </c>
      <c r="J13" s="21" t="str">
        <f t="shared" si="0"/>
        <v/>
      </c>
      <c r="K13" s="20">
        <f ca="1">IF(AV13=0,AY13,IF(Feiertage!$G$2="ja","00:00",AY13))</f>
        <v>0.33333333333333331</v>
      </c>
      <c r="L13" s="62" t="str">
        <f t="shared" ca="1" si="1"/>
        <v/>
      </c>
      <c r="N13" s="64"/>
      <c r="O13" s="64"/>
      <c r="AV13">
        <f ca="1">IF(IFERROR(MATCH($B13,Feiertage!$B$2:$B$49,0)&gt;0,0),1,0)</f>
        <v>0</v>
      </c>
      <c r="AW13" s="5">
        <f t="shared" ca="1" si="2"/>
        <v>2.0833333333333332E-2</v>
      </c>
      <c r="AX13" s="1">
        <f t="shared" si="3"/>
        <v>0</v>
      </c>
      <c r="AY13" s="1">
        <f t="shared" ca="1" si="4"/>
        <v>0.33333333333333331</v>
      </c>
    </row>
    <row r="14" spans="1:51" ht="18.75" x14ac:dyDescent="0.3">
      <c r="B14" s="9">
        <f t="shared" ca="1" si="5"/>
        <v>42103</v>
      </c>
      <c r="C14" s="11">
        <f t="shared" ca="1" si="6"/>
        <v>42103</v>
      </c>
      <c r="D14" s="6"/>
      <c r="E14" s="21"/>
      <c r="F14" s="21"/>
      <c r="G14" s="21"/>
      <c r="H14" s="21"/>
      <c r="I14" s="21" t="str">
        <f t="shared" ca="1" si="7"/>
        <v/>
      </c>
      <c r="J14" s="21" t="str">
        <f t="shared" si="0"/>
        <v/>
      </c>
      <c r="K14" s="20">
        <f ca="1">IF(AV14=0,AY14,IF(Feiertage!$G$2="ja","00:00",AY14))</f>
        <v>0.33333333333333331</v>
      </c>
      <c r="L14" s="62" t="str">
        <f t="shared" ca="1" si="1"/>
        <v/>
      </c>
      <c r="N14" s="81"/>
      <c r="O14" s="82"/>
      <c r="P14" s="81"/>
      <c r="AV14">
        <f ca="1">IF(IFERROR(MATCH($B14,Feiertage!$B$2:$B$49,0)&gt;0,0),1,0)</f>
        <v>0</v>
      </c>
      <c r="AW14" s="5">
        <f t="shared" ca="1" si="2"/>
        <v>2.0833333333333332E-2</v>
      </c>
      <c r="AX14" s="1">
        <f t="shared" si="3"/>
        <v>0</v>
      </c>
      <c r="AY14" s="1">
        <f t="shared" ca="1" si="4"/>
        <v>0.33333333333333331</v>
      </c>
    </row>
    <row r="15" spans="1:51" ht="18.75" x14ac:dyDescent="0.3">
      <c r="B15" s="9">
        <f t="shared" ca="1" si="5"/>
        <v>42104</v>
      </c>
      <c r="C15" s="11">
        <f t="shared" ca="1" si="6"/>
        <v>42104</v>
      </c>
      <c r="D15" s="6"/>
      <c r="E15" s="21"/>
      <c r="F15" s="21"/>
      <c r="G15" s="21"/>
      <c r="H15" s="21"/>
      <c r="I15" s="21" t="str">
        <f t="shared" ca="1" si="7"/>
        <v/>
      </c>
      <c r="J15" s="21" t="str">
        <f t="shared" si="0"/>
        <v/>
      </c>
      <c r="K15" s="20">
        <f ca="1">IF(AV15=0,AY15,IF(Feiertage!$G$2="ja","00:00",AY15))</f>
        <v>0.33333333333333331</v>
      </c>
      <c r="L15" s="62" t="str">
        <f ca="1">IF(OR(B15&lt;=TODAY(),J15),IF(J15&lt;&gt;"",IF(J15-K15=0,"",J15-K15),IF(K15&lt;&gt;"",-K15,"")),"")</f>
        <v/>
      </c>
      <c r="AV15">
        <f ca="1">IF(IFERROR(MATCH($B15,Feiertage!$B$2:$B$49,0)&gt;0,0),1,0)</f>
        <v>0</v>
      </c>
      <c r="AW15" s="5">
        <f t="shared" ca="1" si="2"/>
        <v>2.0833333333333332E-2</v>
      </c>
      <c r="AX15" s="1">
        <f t="shared" si="3"/>
        <v>0</v>
      </c>
      <c r="AY15" s="1">
        <f t="shared" ca="1" si="4"/>
        <v>0.33333333333333331</v>
      </c>
    </row>
    <row r="16" spans="1:51" ht="18.75" x14ac:dyDescent="0.3">
      <c r="B16" s="9">
        <f t="shared" ca="1" si="5"/>
        <v>42105</v>
      </c>
      <c r="C16" s="11">
        <f t="shared" ca="1" si="6"/>
        <v>42105</v>
      </c>
      <c r="D16" s="6"/>
      <c r="E16" s="21"/>
      <c r="F16" s="21"/>
      <c r="G16" s="21"/>
      <c r="H16" s="21"/>
      <c r="I16" s="21" t="str">
        <f t="shared" ca="1" si="7"/>
        <v/>
      </c>
      <c r="J16" s="21" t="str">
        <f t="shared" si="0"/>
        <v/>
      </c>
      <c r="K16" s="20">
        <f ca="1">IF(AV16=0,AY16,IF(Feiertage!$G$2="ja","00:00",AY16))</f>
        <v>0.33333333333333331</v>
      </c>
      <c r="L16" s="62" t="str">
        <f t="shared" ca="1" si="1"/>
        <v/>
      </c>
      <c r="AV16">
        <f ca="1">IF(IFERROR(MATCH($B16,Feiertage!$B$2:$B$49,0)&gt;0,0),1,0)</f>
        <v>0</v>
      </c>
      <c r="AW16" s="5">
        <f t="shared" ca="1" si="2"/>
        <v>2.0833333333333332E-2</v>
      </c>
      <c r="AX16" s="1">
        <f t="shared" si="3"/>
        <v>0</v>
      </c>
      <c r="AY16" s="1">
        <f t="shared" ca="1" si="4"/>
        <v>0.33333333333333331</v>
      </c>
    </row>
    <row r="17" spans="2:51" ht="18.75" x14ac:dyDescent="0.3">
      <c r="B17" s="9">
        <f t="shared" ca="1" si="5"/>
        <v>42106</v>
      </c>
      <c r="C17" s="11">
        <f t="shared" ca="1" si="6"/>
        <v>42106</v>
      </c>
      <c r="D17" s="6"/>
      <c r="E17" s="21"/>
      <c r="F17" s="21"/>
      <c r="G17" s="21"/>
      <c r="H17" s="21"/>
      <c r="I17" s="21" t="str">
        <f t="shared" ca="1" si="7"/>
        <v/>
      </c>
      <c r="J17" s="21" t="str">
        <f t="shared" si="0"/>
        <v/>
      </c>
      <c r="K17" s="20">
        <f ca="1">IF(AV17=0,AY17,IF(Feiertage!$G$2="ja","00:00",AY17))</f>
        <v>0</v>
      </c>
      <c r="L17" s="62" t="str">
        <f t="shared" ca="1" si="1"/>
        <v/>
      </c>
      <c r="AV17">
        <f ca="1">IF(IFERROR(MATCH($B17,Feiertage!$B$2:$B$49,0)&gt;0,0),1,0)</f>
        <v>0</v>
      </c>
      <c r="AW17" s="5">
        <f t="shared" ca="1" si="2"/>
        <v>2.0833333333333332E-2</v>
      </c>
      <c r="AX17" s="1">
        <f t="shared" si="3"/>
        <v>0</v>
      </c>
      <c r="AY17" s="1">
        <f t="shared" ca="1" si="4"/>
        <v>0</v>
      </c>
    </row>
    <row r="18" spans="2:51" ht="18.75" x14ac:dyDescent="0.3">
      <c r="B18" s="9">
        <f t="shared" ca="1" si="5"/>
        <v>42107</v>
      </c>
      <c r="C18" s="11">
        <f t="shared" ca="1" si="6"/>
        <v>42107</v>
      </c>
      <c r="D18" s="6"/>
      <c r="E18" s="21"/>
      <c r="F18" s="21"/>
      <c r="G18" s="21"/>
      <c r="H18" s="21"/>
      <c r="I18" s="21" t="str">
        <f t="shared" ca="1" si="7"/>
        <v/>
      </c>
      <c r="J18" s="21" t="str">
        <f>IF(AX18=0,"",IF(I18&lt;&gt;"",AX18-I18,AX18))</f>
        <v/>
      </c>
      <c r="K18" s="20">
        <f ca="1">IF(AV18=0,AY18,IF(Feiertage!$G$2="ja","00:00",AY18))</f>
        <v>0</v>
      </c>
      <c r="L18" s="62" t="str">
        <f t="shared" ca="1" si="1"/>
        <v/>
      </c>
      <c r="AV18">
        <f ca="1">IF(IFERROR(MATCH($B18,Feiertage!$B$2:$B$49,0)&gt;0,0),1,0)</f>
        <v>0</v>
      </c>
      <c r="AW18" s="5">
        <f t="shared" ca="1" si="2"/>
        <v>2.0833333333333332E-2</v>
      </c>
      <c r="AX18" s="1">
        <f t="shared" si="3"/>
        <v>0</v>
      </c>
      <c r="AY18" s="1">
        <f t="shared" ca="1" si="4"/>
        <v>0</v>
      </c>
    </row>
    <row r="19" spans="2:51" ht="18.75" x14ac:dyDescent="0.3">
      <c r="B19" s="9">
        <f t="shared" ca="1" si="5"/>
        <v>42108</v>
      </c>
      <c r="C19" s="11">
        <f t="shared" ca="1" si="6"/>
        <v>42108</v>
      </c>
      <c r="D19" s="6"/>
      <c r="E19" s="21"/>
      <c r="F19" s="21"/>
      <c r="G19" s="21"/>
      <c r="H19" s="21"/>
      <c r="I19" s="21" t="str">
        <f t="shared" ca="1" si="7"/>
        <v/>
      </c>
      <c r="J19" s="21" t="str">
        <f t="shared" si="0"/>
        <v/>
      </c>
      <c r="K19" s="20">
        <f ca="1">IF(AV19=0,AY19,IF(Feiertage!$G$2="ja","00:00",AY19))</f>
        <v>0.33333333333333331</v>
      </c>
      <c r="L19" s="62" t="str">
        <f t="shared" ca="1" si="1"/>
        <v/>
      </c>
      <c r="AV19">
        <f ca="1">IF(IFERROR(MATCH($B19,Feiertage!$B$2:$B$49,0)&gt;0,0),1,0)</f>
        <v>0</v>
      </c>
      <c r="AW19" s="5">
        <f t="shared" ca="1" si="2"/>
        <v>2.0833333333333332E-2</v>
      </c>
      <c r="AX19" s="1">
        <f t="shared" si="3"/>
        <v>0</v>
      </c>
      <c r="AY19" s="1">
        <f t="shared" ca="1" si="4"/>
        <v>0.33333333333333331</v>
      </c>
    </row>
    <row r="20" spans="2:51" ht="18.75" x14ac:dyDescent="0.3">
      <c r="B20" s="9">
        <f t="shared" ca="1" si="5"/>
        <v>42109</v>
      </c>
      <c r="C20" s="11">
        <f t="shared" ca="1" si="6"/>
        <v>42109</v>
      </c>
      <c r="D20" s="6"/>
      <c r="E20" s="21"/>
      <c r="F20" s="21"/>
      <c r="G20" s="21"/>
      <c r="H20" s="21"/>
      <c r="I20" s="21" t="str">
        <f t="shared" ca="1" si="7"/>
        <v/>
      </c>
      <c r="J20" s="21" t="str">
        <f t="shared" si="0"/>
        <v/>
      </c>
      <c r="K20" s="20">
        <f ca="1">IF(AV20=0,AY20,IF(Feiertage!$G$2="ja","00:00",AY20))</f>
        <v>0.33333333333333331</v>
      </c>
      <c r="L20" s="62" t="str">
        <f t="shared" ca="1" si="1"/>
        <v/>
      </c>
      <c r="AV20">
        <f ca="1">IF(IFERROR(MATCH($B20,Feiertage!$B$2:$B$49,0)&gt;0,0),1,0)</f>
        <v>0</v>
      </c>
      <c r="AW20" s="5">
        <f t="shared" ca="1" si="2"/>
        <v>2.0833333333333332E-2</v>
      </c>
      <c r="AX20" s="1">
        <f t="shared" si="3"/>
        <v>0</v>
      </c>
      <c r="AY20" s="1">
        <f t="shared" ca="1" si="4"/>
        <v>0.33333333333333331</v>
      </c>
    </row>
    <row r="21" spans="2:51" ht="18.75" x14ac:dyDescent="0.3">
      <c r="B21" s="9">
        <f t="shared" ca="1" si="5"/>
        <v>42110</v>
      </c>
      <c r="C21" s="11">
        <f t="shared" ca="1" si="6"/>
        <v>42110</v>
      </c>
      <c r="D21" s="6"/>
      <c r="E21" s="21"/>
      <c r="F21" s="21"/>
      <c r="G21" s="21"/>
      <c r="H21" s="21"/>
      <c r="I21" s="21" t="str">
        <f t="shared" ca="1" si="7"/>
        <v/>
      </c>
      <c r="J21" s="21" t="str">
        <f t="shared" si="0"/>
        <v/>
      </c>
      <c r="K21" s="20">
        <f ca="1">IF(AV21=0,AY21,IF(Feiertage!$G$2="ja","00:00",AY21))</f>
        <v>0.33333333333333331</v>
      </c>
      <c r="L21" s="62" t="str">
        <f t="shared" ca="1" si="1"/>
        <v/>
      </c>
      <c r="AV21">
        <f ca="1">IF(IFERROR(MATCH($B21,Feiertage!$B$2:$B$49,0)&gt;0,0),1,0)</f>
        <v>0</v>
      </c>
      <c r="AW21" s="5">
        <f t="shared" ca="1" si="2"/>
        <v>2.0833333333333332E-2</v>
      </c>
      <c r="AX21" s="1">
        <f t="shared" si="3"/>
        <v>0</v>
      </c>
      <c r="AY21" s="1">
        <f t="shared" ca="1" si="4"/>
        <v>0.33333333333333331</v>
      </c>
    </row>
    <row r="22" spans="2:51" ht="18.75" x14ac:dyDescent="0.3">
      <c r="B22" s="9">
        <f t="shared" ca="1" si="5"/>
        <v>42111</v>
      </c>
      <c r="C22" s="11">
        <f t="shared" ca="1" si="6"/>
        <v>42111</v>
      </c>
      <c r="D22" s="6"/>
      <c r="E22" s="21"/>
      <c r="F22" s="21"/>
      <c r="G22" s="21"/>
      <c r="H22" s="21"/>
      <c r="I22" s="21" t="str">
        <f t="shared" ca="1" si="7"/>
        <v/>
      </c>
      <c r="J22" s="21" t="str">
        <f t="shared" si="0"/>
        <v/>
      </c>
      <c r="K22" s="20">
        <f ca="1">IF(AV22=0,AY22,IF(Feiertage!$G$2="ja","00:00",AY22))</f>
        <v>0.33333333333333331</v>
      </c>
      <c r="L22" s="62" t="str">
        <f t="shared" ca="1" si="1"/>
        <v/>
      </c>
      <c r="AV22">
        <f ca="1">IF(IFERROR(MATCH($B22,Feiertage!$B$2:$B$49,0)&gt;0,0),1,0)</f>
        <v>0</v>
      </c>
      <c r="AW22" s="5">
        <f t="shared" ca="1" si="2"/>
        <v>2.0833333333333332E-2</v>
      </c>
      <c r="AX22" s="1">
        <f t="shared" si="3"/>
        <v>0</v>
      </c>
      <c r="AY22" s="1">
        <f t="shared" ca="1" si="4"/>
        <v>0.33333333333333331</v>
      </c>
    </row>
    <row r="23" spans="2:51" ht="18.75" x14ac:dyDescent="0.3">
      <c r="B23" s="9">
        <f t="shared" ca="1" si="5"/>
        <v>42112</v>
      </c>
      <c r="C23" s="11">
        <f t="shared" ca="1" si="6"/>
        <v>42112</v>
      </c>
      <c r="D23" s="6"/>
      <c r="E23" s="21"/>
      <c r="F23" s="21"/>
      <c r="G23" s="21"/>
      <c r="H23" s="21"/>
      <c r="I23" s="21" t="str">
        <f t="shared" ca="1" si="7"/>
        <v/>
      </c>
      <c r="J23" s="21" t="str">
        <f t="shared" si="0"/>
        <v/>
      </c>
      <c r="K23" s="20" t="str">
        <f ca="1">IF(AV23=0,AY23,IF(Feiertage!$G$2="ja","00:00",AY23))</f>
        <v>00:00</v>
      </c>
      <c r="L23" s="62" t="str">
        <f t="shared" ca="1" si="1"/>
        <v/>
      </c>
      <c r="AV23">
        <f ca="1">IF(IFERROR(MATCH($B23,Feiertage!$B$2:$B$49,0)&gt;0,0),1,0)</f>
        <v>1</v>
      </c>
      <c r="AW23" s="5">
        <f t="shared" ca="1" si="2"/>
        <v>2.0833333333333332E-2</v>
      </c>
      <c r="AX23" s="1">
        <f t="shared" si="3"/>
        <v>0</v>
      </c>
      <c r="AY23" s="1">
        <f t="shared" ca="1" si="4"/>
        <v>0.33333333333333331</v>
      </c>
    </row>
    <row r="24" spans="2:51" ht="18.75" x14ac:dyDescent="0.3">
      <c r="B24" s="9">
        <f t="shared" ca="1" si="5"/>
        <v>42113</v>
      </c>
      <c r="C24" s="11">
        <f t="shared" ca="1" si="6"/>
        <v>42113</v>
      </c>
      <c r="D24" s="6"/>
      <c r="E24" s="21"/>
      <c r="F24" s="21"/>
      <c r="G24" s="21"/>
      <c r="H24" s="21"/>
      <c r="I24" s="21" t="str">
        <f t="shared" ca="1" si="7"/>
        <v/>
      </c>
      <c r="J24" s="21" t="str">
        <f t="shared" si="0"/>
        <v/>
      </c>
      <c r="K24" s="20">
        <f ca="1">IF(AV24=0,AY24,IF(Feiertage!$G$2="ja","00:00",AY24))</f>
        <v>0</v>
      </c>
      <c r="L24" s="62" t="str">
        <f t="shared" ca="1" si="1"/>
        <v/>
      </c>
      <c r="AV24">
        <f ca="1">IF(IFERROR(MATCH($B24,Feiertage!$B$2:$B$49,0)&gt;0,0),1,0)</f>
        <v>0</v>
      </c>
      <c r="AW24" s="5">
        <f t="shared" ca="1" si="2"/>
        <v>2.0833333333333332E-2</v>
      </c>
      <c r="AX24" s="1">
        <f t="shared" si="3"/>
        <v>0</v>
      </c>
      <c r="AY24" s="1">
        <f t="shared" ca="1" si="4"/>
        <v>0</v>
      </c>
    </row>
    <row r="25" spans="2:51" ht="18.75" x14ac:dyDescent="0.3">
      <c r="B25" s="9">
        <f t="shared" ca="1" si="5"/>
        <v>42114</v>
      </c>
      <c r="C25" s="11">
        <f t="shared" ca="1" si="6"/>
        <v>42114</v>
      </c>
      <c r="D25" s="6"/>
      <c r="E25" s="21"/>
      <c r="F25" s="21"/>
      <c r="G25" s="21"/>
      <c r="H25" s="21"/>
      <c r="I25" s="21" t="str">
        <f t="shared" ca="1" si="7"/>
        <v/>
      </c>
      <c r="J25" s="21" t="str">
        <f t="shared" si="0"/>
        <v/>
      </c>
      <c r="K25" s="20" t="str">
        <f ca="1">IF(AV25=0,AY25,IF(Feiertage!$G$2="ja","00:00",AY25))</f>
        <v>00:00</v>
      </c>
      <c r="L25" s="62" t="str">
        <f t="shared" ca="1" si="1"/>
        <v/>
      </c>
      <c r="AV25">
        <f ca="1">IF(IFERROR(MATCH($B25,Feiertage!$B$2:$B$49,0)&gt;0,0),1,0)</f>
        <v>1</v>
      </c>
      <c r="AW25" s="5">
        <f t="shared" ca="1" si="2"/>
        <v>2.0833333333333332E-2</v>
      </c>
      <c r="AX25" s="1">
        <f t="shared" si="3"/>
        <v>0</v>
      </c>
      <c r="AY25" s="1">
        <f t="shared" ca="1" si="4"/>
        <v>0</v>
      </c>
    </row>
    <row r="26" spans="2:51" ht="18.75" x14ac:dyDescent="0.3">
      <c r="B26" s="9">
        <f t="shared" ca="1" si="5"/>
        <v>42115</v>
      </c>
      <c r="C26" s="11">
        <f t="shared" ca="1" si="6"/>
        <v>42115</v>
      </c>
      <c r="D26" s="6"/>
      <c r="E26" s="21"/>
      <c r="F26" s="21"/>
      <c r="G26" s="21"/>
      <c r="H26" s="21"/>
      <c r="I26" s="21" t="str">
        <f t="shared" ca="1" si="7"/>
        <v/>
      </c>
      <c r="J26" s="21" t="str">
        <f t="shared" si="0"/>
        <v/>
      </c>
      <c r="K26" s="20" t="str">
        <f ca="1">IF(AV26=0,AY26,IF(Feiertage!$G$2="ja","00:00",AY26))</f>
        <v>00:00</v>
      </c>
      <c r="L26" s="62" t="str">
        <f t="shared" ca="1" si="1"/>
        <v/>
      </c>
      <c r="AV26">
        <f ca="1">IF(IFERROR(MATCH($B26,Feiertage!$B$2:$B$49,0)&gt;0,0),1,0)</f>
        <v>1</v>
      </c>
      <c r="AW26" s="5">
        <f t="shared" ca="1" si="2"/>
        <v>2.0833333333333332E-2</v>
      </c>
      <c r="AX26" s="1">
        <f t="shared" si="3"/>
        <v>0</v>
      </c>
      <c r="AY26" s="1">
        <f t="shared" ca="1" si="4"/>
        <v>0.33333333333333331</v>
      </c>
    </row>
    <row r="27" spans="2:51" ht="18.75" x14ac:dyDescent="0.3">
      <c r="B27" s="9">
        <f t="shared" ca="1" si="5"/>
        <v>42116</v>
      </c>
      <c r="C27" s="11">
        <f t="shared" ca="1" si="6"/>
        <v>42116</v>
      </c>
      <c r="D27" s="6"/>
      <c r="E27" s="21"/>
      <c r="F27" s="21"/>
      <c r="G27" s="21"/>
      <c r="H27" s="21"/>
      <c r="I27" s="21" t="str">
        <f t="shared" ca="1" si="7"/>
        <v/>
      </c>
      <c r="J27" s="21" t="str">
        <f t="shared" si="0"/>
        <v/>
      </c>
      <c r="K27" s="20">
        <f ca="1">IF(AV27=0,AY27,IF(Feiertage!$G$2="ja","00:00",AY27))</f>
        <v>0.33333333333333331</v>
      </c>
      <c r="L27" s="62" t="str">
        <f t="shared" ca="1" si="1"/>
        <v/>
      </c>
      <c r="AV27">
        <f ca="1">IF(IFERROR(MATCH($B27,Feiertage!$B$2:$B$49,0)&gt;0,0),1,0)</f>
        <v>0</v>
      </c>
      <c r="AW27" s="5">
        <f t="shared" ca="1" si="2"/>
        <v>2.0833333333333332E-2</v>
      </c>
      <c r="AX27" s="1">
        <f t="shared" si="3"/>
        <v>0</v>
      </c>
      <c r="AY27" s="1">
        <f t="shared" ca="1" si="4"/>
        <v>0.33333333333333331</v>
      </c>
    </row>
    <row r="28" spans="2:51" ht="18.75" x14ac:dyDescent="0.3">
      <c r="B28" s="9">
        <f t="shared" ca="1" si="5"/>
        <v>42117</v>
      </c>
      <c r="C28" s="11">
        <f t="shared" ca="1" si="6"/>
        <v>42117</v>
      </c>
      <c r="D28" s="6"/>
      <c r="E28" s="21"/>
      <c r="F28" s="21"/>
      <c r="G28" s="21"/>
      <c r="H28" s="21"/>
      <c r="I28" s="21" t="str">
        <f t="shared" ca="1" si="7"/>
        <v/>
      </c>
      <c r="J28" s="21" t="str">
        <f t="shared" si="0"/>
        <v/>
      </c>
      <c r="K28" s="20">
        <f ca="1">IF(AV28=0,AY28,IF(Feiertage!$G$2="ja","00:00",AY28))</f>
        <v>0.33333333333333331</v>
      </c>
      <c r="L28" s="62" t="str">
        <f t="shared" ca="1" si="1"/>
        <v/>
      </c>
      <c r="AV28">
        <f ca="1">IF(IFERROR(MATCH($B28,Feiertage!$B$2:$B$49,0)&gt;0,0),1,0)</f>
        <v>0</v>
      </c>
      <c r="AW28" s="5">
        <f t="shared" ca="1" si="2"/>
        <v>2.0833333333333332E-2</v>
      </c>
      <c r="AX28" s="1">
        <f t="shared" si="3"/>
        <v>0</v>
      </c>
      <c r="AY28" s="1">
        <f t="shared" ca="1" si="4"/>
        <v>0.33333333333333331</v>
      </c>
    </row>
    <row r="29" spans="2:51" ht="18.75" x14ac:dyDescent="0.3">
      <c r="B29" s="9">
        <f t="shared" ca="1" si="5"/>
        <v>42118</v>
      </c>
      <c r="C29" s="11">
        <f t="shared" ca="1" si="6"/>
        <v>42118</v>
      </c>
      <c r="D29" s="6"/>
      <c r="E29" s="21"/>
      <c r="F29" s="21"/>
      <c r="G29" s="21"/>
      <c r="H29" s="21"/>
      <c r="I29" s="21" t="str">
        <f t="shared" ca="1" si="7"/>
        <v/>
      </c>
      <c r="J29" s="21" t="str">
        <f t="shared" si="0"/>
        <v/>
      </c>
      <c r="K29" s="20">
        <f ca="1">IF(AV29=0,AY29,IF(Feiertage!$G$2="ja","00:00",AY29))</f>
        <v>0.33333333333333331</v>
      </c>
      <c r="L29" s="62" t="str">
        <f t="shared" ca="1" si="1"/>
        <v/>
      </c>
      <c r="AV29">
        <f ca="1">IF(IFERROR(MATCH($B29,Feiertage!$B$2:$B$49,0)&gt;0,0),1,0)</f>
        <v>0</v>
      </c>
      <c r="AW29" s="5">
        <f t="shared" ca="1" si="2"/>
        <v>2.0833333333333332E-2</v>
      </c>
      <c r="AX29" s="1">
        <f t="shared" si="3"/>
        <v>0</v>
      </c>
      <c r="AY29" s="1">
        <f t="shared" ca="1" si="4"/>
        <v>0.33333333333333331</v>
      </c>
    </row>
    <row r="30" spans="2:51" ht="18.75" x14ac:dyDescent="0.3">
      <c r="B30" s="9">
        <f t="shared" ca="1" si="5"/>
        <v>42119</v>
      </c>
      <c r="C30" s="11">
        <f t="shared" ca="1" si="6"/>
        <v>42119</v>
      </c>
      <c r="D30" s="6"/>
      <c r="E30" s="21"/>
      <c r="F30" s="21"/>
      <c r="G30" s="21"/>
      <c r="H30" s="21"/>
      <c r="I30" s="21" t="str">
        <f t="shared" ca="1" si="7"/>
        <v/>
      </c>
      <c r="J30" s="21" t="str">
        <f t="shared" si="0"/>
        <v/>
      </c>
      <c r="K30" s="20">
        <f ca="1">IF(AV30=0,AY30,IF(Feiertage!$G$2="ja","00:00",AY30))</f>
        <v>0.33333333333333331</v>
      </c>
      <c r="L30" s="62" t="str">
        <f t="shared" ca="1" si="1"/>
        <v/>
      </c>
      <c r="AV30">
        <f ca="1">IF(IFERROR(MATCH($B30,Feiertage!$B$2:$B$49,0)&gt;0,0),1,0)</f>
        <v>0</v>
      </c>
      <c r="AW30" s="5">
        <f t="shared" ca="1" si="2"/>
        <v>2.0833333333333332E-2</v>
      </c>
      <c r="AX30" s="1">
        <f t="shared" si="3"/>
        <v>0</v>
      </c>
      <c r="AY30" s="1">
        <f t="shared" ca="1" si="4"/>
        <v>0.33333333333333331</v>
      </c>
    </row>
    <row r="31" spans="2:51" ht="18.75" x14ac:dyDescent="0.3">
      <c r="B31" s="9">
        <f t="shared" ca="1" si="5"/>
        <v>42120</v>
      </c>
      <c r="C31" s="11">
        <f t="shared" ca="1" si="6"/>
        <v>42120</v>
      </c>
      <c r="D31" s="6"/>
      <c r="E31" s="21"/>
      <c r="F31" s="21"/>
      <c r="G31" s="21"/>
      <c r="H31" s="21"/>
      <c r="I31" s="21" t="str">
        <f t="shared" ca="1" si="7"/>
        <v/>
      </c>
      <c r="J31" s="21" t="str">
        <f t="shared" si="0"/>
        <v/>
      </c>
      <c r="K31" s="20">
        <f ca="1">IF(AV31=0,AY31,IF(Feiertage!$G$2="ja","00:00",AY31))</f>
        <v>0</v>
      </c>
      <c r="L31" s="62" t="str">
        <f t="shared" ca="1" si="1"/>
        <v/>
      </c>
      <c r="AV31">
        <f ca="1">IF(IFERROR(MATCH($B31,Feiertage!$B$2:$B$49,0)&gt;0,0),1,0)</f>
        <v>0</v>
      </c>
      <c r="AW31" s="5">
        <f t="shared" ca="1" si="2"/>
        <v>2.0833333333333332E-2</v>
      </c>
      <c r="AX31" s="1">
        <f t="shared" si="3"/>
        <v>0</v>
      </c>
      <c r="AY31" s="1">
        <f t="shared" ca="1" si="4"/>
        <v>0</v>
      </c>
    </row>
    <row r="32" spans="2:51" ht="18.75" x14ac:dyDescent="0.3">
      <c r="B32" s="9">
        <f t="shared" ca="1" si="5"/>
        <v>42121</v>
      </c>
      <c r="C32" s="11">
        <f t="shared" ca="1" si="6"/>
        <v>42121</v>
      </c>
      <c r="D32" s="6"/>
      <c r="E32" s="21"/>
      <c r="F32" s="21"/>
      <c r="G32" s="21"/>
      <c r="H32" s="21"/>
      <c r="I32" s="21" t="str">
        <f t="shared" ca="1" si="7"/>
        <v/>
      </c>
      <c r="J32" s="21" t="str">
        <f t="shared" si="0"/>
        <v/>
      </c>
      <c r="K32" s="20">
        <f ca="1">IF(AV32=0,AY32,IF(Feiertage!$G$2="ja","00:00",AY32))</f>
        <v>0</v>
      </c>
      <c r="L32" s="62" t="str">
        <f t="shared" ca="1" si="1"/>
        <v/>
      </c>
      <c r="AV32">
        <f ca="1">IF(IFERROR(MATCH($B32,Feiertage!$B$2:$B$49,0)&gt;0,0),1,0)</f>
        <v>0</v>
      </c>
      <c r="AW32" s="5">
        <f t="shared" ca="1" si="2"/>
        <v>2.0833333333333332E-2</v>
      </c>
      <c r="AX32" s="1">
        <f t="shared" si="3"/>
        <v>0</v>
      </c>
      <c r="AY32" s="1">
        <f t="shared" ca="1" si="4"/>
        <v>0</v>
      </c>
    </row>
    <row r="33" spans="2:51" ht="18.75" x14ac:dyDescent="0.3">
      <c r="B33" s="9">
        <f ca="1">IF(B32&lt;&gt;"",IF(MONTH($B$1)&lt;MONTH(B32+1),"",B32+1),"")</f>
        <v>42122</v>
      </c>
      <c r="C33" s="11">
        <f t="shared" ca="1" si="6"/>
        <v>42122</v>
      </c>
      <c r="D33" s="6"/>
      <c r="E33" s="21"/>
      <c r="F33" s="21"/>
      <c r="G33" s="21"/>
      <c r="H33" s="21"/>
      <c r="I33" s="21" t="str">
        <f t="shared" ca="1" si="7"/>
        <v/>
      </c>
      <c r="J33" s="21" t="str">
        <f t="shared" si="0"/>
        <v/>
      </c>
      <c r="K33" s="20">
        <f ca="1">IF(AV33=0,AY33,IF(Feiertage!$G$2="ja","00:00",AY33))</f>
        <v>0.33333333333333331</v>
      </c>
      <c r="L33" s="62" t="str">
        <f t="shared" ca="1" si="1"/>
        <v/>
      </c>
      <c r="AV33">
        <f ca="1">IF(IFERROR(MATCH($B33,Feiertage!$B$2:$B$49,0)&gt;0,0),1,0)</f>
        <v>0</v>
      </c>
      <c r="AW33" s="5">
        <f ca="1">IFERROR(IF(WEEKDAY(C33)=WEEKDAY($N$5),$P$5,
IF(WEEKDAY(C33)=WEEKDAY($N$6),$P$6,
IF(WEEKDAY(C33)=WEEKDAY($N$7),$P$7,
IF(WEEKDAY(C33)=WEEKDAY($N$8),$P$8,
IF(WEEKDAY(C33)=WEEKDAY($N$9),$P$9,
IF(WEEKDAY(C33)=WEEKDAY($N$10),$P$10,
IF(WEEKDAY(C33)=WEEKDAY($N$11),$P$11,""))))))),"")</f>
        <v>2.0833333333333332E-2</v>
      </c>
      <c r="AX33" s="1">
        <f t="shared" si="3"/>
        <v>0</v>
      </c>
      <c r="AY33" s="1">
        <f ca="1">IFERROR(IF(WEEKDAY(C33)=WEEKDAY($N$5),$O$5,
IF(WEEKDAY(C33)=WEEKDAY($N$6),$O$6,
IF(WEEKDAY(C33)=WEEKDAY($N$7),$O$7,
IF(WEEKDAY(C33)=WEEKDAY($N$8),$O$8,
IF(WEEKDAY(C33)=WEEKDAY($N$9),$O$9,
IF(WEEKDAY(C33)=WEEKDAY($N$10),$O$10,
IF(WEEKDAY(C33)=WEEKDAY($N$11),$O$11,""))))))),"")</f>
        <v>0.33333333333333331</v>
      </c>
    </row>
    <row r="34" spans="2:51" ht="18.75" x14ac:dyDescent="0.3">
      <c r="B34" s="9">
        <f t="shared" ref="B34:B35" ca="1" si="8">IF(B33&lt;&gt;"",IF(MONTH($B$1)&lt;MONTH(B33+1),"",B33+1),"")</f>
        <v>42123</v>
      </c>
      <c r="C34" s="11">
        <f t="shared" ca="1" si="6"/>
        <v>42123</v>
      </c>
      <c r="D34" s="6"/>
      <c r="E34" s="21"/>
      <c r="F34" s="21"/>
      <c r="G34" s="21"/>
      <c r="H34" s="21"/>
      <c r="I34" s="21" t="str">
        <f t="shared" ca="1" si="7"/>
        <v/>
      </c>
      <c r="J34" s="21" t="str">
        <f t="shared" si="0"/>
        <v/>
      </c>
      <c r="K34" s="20">
        <f ca="1">IF(AV34=0,AY34,IF(Feiertage!$G$2="ja","00:00",AY34))</f>
        <v>0.33333333333333331</v>
      </c>
      <c r="L34" s="62" t="str">
        <f t="shared" ca="1" si="1"/>
        <v/>
      </c>
      <c r="AV34">
        <f ca="1">IF(IFERROR(MATCH($B34,Feiertage!$B$2:$B$49,0)&gt;0,0),1,0)</f>
        <v>0</v>
      </c>
      <c r="AW34" s="5">
        <f t="shared" ref="AW34:AW35" ca="1" si="9">IFERROR(IF(WEEKDAY(C34)=WEEKDAY($N$5),$P$5,
IF(WEEKDAY(C34)=WEEKDAY($N$6),$P$6,
IF(WEEKDAY(C34)=WEEKDAY($N$7),$P$7,
IF(WEEKDAY(C34)=WEEKDAY($N$8),$P$8,
IF(WEEKDAY(C34)=WEEKDAY($N$9),$P$9,
IF(WEEKDAY(C34)=WEEKDAY($N$10),$P$10,
IF(WEEKDAY(C34)=WEEKDAY($N$11),$P$11,""))))))),"")</f>
        <v>2.0833333333333332E-2</v>
      </c>
      <c r="AX34" s="1">
        <f t="shared" si="3"/>
        <v>0</v>
      </c>
      <c r="AY34" s="1">
        <f t="shared" ref="AY34:AY35" ca="1" si="10">IFERROR(IF(WEEKDAY(C34)=WEEKDAY($N$5),$O$5,
IF(WEEKDAY(C34)=WEEKDAY($N$6),$O$6,
IF(WEEKDAY(C34)=WEEKDAY($N$7),$O$7,
IF(WEEKDAY(C34)=WEEKDAY($N$8),$O$8,
IF(WEEKDAY(C34)=WEEKDAY($N$9),$O$9,
IF(WEEKDAY(C34)=WEEKDAY($N$10),$O$10,
IF(WEEKDAY(C34)=WEEKDAY($N$11),$O$11,""))))))),"")</f>
        <v>0.33333333333333331</v>
      </c>
    </row>
    <row r="35" spans="2:51" ht="19.5" thickBot="1" x14ac:dyDescent="0.35">
      <c r="B35" s="12" t="str">
        <f t="shared" ca="1" si="8"/>
        <v/>
      </c>
      <c r="C35" s="13" t="str">
        <f t="shared" ca="1" si="6"/>
        <v/>
      </c>
      <c r="D35" s="14"/>
      <c r="E35" s="22"/>
      <c r="F35" s="22"/>
      <c r="G35" s="22"/>
      <c r="H35" s="22"/>
      <c r="I35" s="23" t="str">
        <f t="shared" ca="1" si="7"/>
        <v/>
      </c>
      <c r="J35" s="23" t="str">
        <f t="shared" si="0"/>
        <v/>
      </c>
      <c r="K35" s="20" t="str">
        <f ca="1">IF(AV35=0,AY35,IF(Feiertage!$G$2="ja","00:00",AY35))</f>
        <v/>
      </c>
      <c r="L35" s="63" t="str">
        <f t="shared" ca="1" si="1"/>
        <v/>
      </c>
      <c r="AV35">
        <f ca="1">IF(IFERROR(MATCH($B35,Feiertage!$B$2:$B$49,0)&gt;0,0),1,0)</f>
        <v>0</v>
      </c>
      <c r="AW35" s="5" t="str">
        <f t="shared" ca="1" si="9"/>
        <v/>
      </c>
      <c r="AX35" s="1">
        <f t="shared" si="3"/>
        <v>0</v>
      </c>
      <c r="AY35" s="1" t="str">
        <f t="shared" ca="1" si="10"/>
        <v/>
      </c>
    </row>
    <row r="36" spans="2:51" ht="8.25" customHeight="1" thickTop="1" x14ac:dyDescent="0.25">
      <c r="B36" s="29"/>
      <c r="C36" s="15"/>
      <c r="D36" s="15"/>
      <c r="E36" s="64"/>
      <c r="F36" s="64"/>
      <c r="G36" s="64"/>
      <c r="H36" s="64"/>
      <c r="I36" s="64"/>
      <c r="J36" s="64"/>
      <c r="K36" s="64"/>
      <c r="L36" s="64"/>
    </row>
    <row r="37" spans="2:51" x14ac:dyDescent="0.25">
      <c r="E37" s="38"/>
      <c r="F37" s="38"/>
      <c r="G37" s="38"/>
      <c r="H37" s="38"/>
      <c r="I37" s="38"/>
      <c r="J37" s="38"/>
      <c r="K37" s="65"/>
      <c r="L37" s="65"/>
    </row>
    <row r="38" spans="2:51" x14ac:dyDescent="0.25">
      <c r="E38" s="38"/>
      <c r="F38" s="38"/>
      <c r="G38" s="38"/>
      <c r="H38" s="38"/>
      <c r="I38" s="38"/>
      <c r="J38" s="38"/>
      <c r="K38" s="38"/>
      <c r="L38" s="38"/>
    </row>
    <row r="39" spans="2:51" x14ac:dyDescent="0.25">
      <c r="E39" s="38"/>
      <c r="F39" s="38"/>
      <c r="G39" s="38"/>
      <c r="H39" s="38"/>
      <c r="I39" s="38"/>
      <c r="J39" s="38"/>
      <c r="K39" s="38"/>
      <c r="L39" s="38"/>
      <c r="M39" s="83"/>
      <c r="N39" s="84"/>
      <c r="O39" s="85"/>
    </row>
    <row r="40" spans="2:51" x14ac:dyDescent="0.25">
      <c r="E40" s="38"/>
      <c r="F40" s="38"/>
      <c r="G40" s="38"/>
      <c r="H40" s="38"/>
      <c r="I40" s="38"/>
      <c r="J40" s="38"/>
      <c r="K40" s="38"/>
      <c r="L40" s="38"/>
    </row>
    <row r="41" spans="2:51" ht="15.75" x14ac:dyDescent="0.25">
      <c r="E41" s="38"/>
      <c r="F41" s="38"/>
      <c r="G41" s="38"/>
      <c r="H41" s="38"/>
      <c r="I41" s="38"/>
      <c r="J41" s="38"/>
      <c r="K41" s="38"/>
      <c r="L41" s="38"/>
      <c r="M41" s="86"/>
    </row>
    <row r="42" spans="2:51" x14ac:dyDescent="0.25">
      <c r="E42" s="38"/>
      <c r="F42" s="38"/>
      <c r="G42" s="38"/>
      <c r="H42" s="38"/>
      <c r="I42" s="38"/>
      <c r="J42" s="38"/>
      <c r="K42" s="38"/>
      <c r="L42" s="38"/>
    </row>
    <row r="43" spans="2:51" x14ac:dyDescent="0.25">
      <c r="E43" s="38"/>
      <c r="F43" s="38"/>
      <c r="G43" s="38"/>
      <c r="H43" s="38"/>
      <c r="I43" s="38"/>
      <c r="J43" s="38"/>
      <c r="K43" s="38"/>
      <c r="L43" s="38"/>
    </row>
    <row r="44" spans="2:51" x14ac:dyDescent="0.25">
      <c r="E44" s="38"/>
      <c r="F44" s="38"/>
      <c r="G44" s="38"/>
      <c r="H44" s="38"/>
      <c r="I44" s="38"/>
      <c r="J44" s="38"/>
      <c r="K44" s="38"/>
      <c r="L44" s="38"/>
    </row>
    <row r="45" spans="2:51" x14ac:dyDescent="0.25">
      <c r="E45" s="38"/>
      <c r="F45" s="38"/>
      <c r="G45" s="38"/>
      <c r="H45" s="38"/>
      <c r="I45" s="38"/>
      <c r="J45" s="38"/>
      <c r="K45" s="38"/>
      <c r="L45" s="38"/>
    </row>
    <row r="46" spans="2:51" x14ac:dyDescent="0.25">
      <c r="E46" s="38"/>
      <c r="F46" s="38"/>
      <c r="G46" s="38"/>
      <c r="H46" s="38"/>
      <c r="I46" s="38"/>
      <c r="J46" s="38"/>
      <c r="K46" s="38"/>
      <c r="L46" s="38"/>
    </row>
    <row r="47" spans="2:51" x14ac:dyDescent="0.25">
      <c r="E47" s="38"/>
      <c r="F47" s="38"/>
      <c r="G47" s="38"/>
      <c r="H47" s="38"/>
      <c r="I47" s="38"/>
      <c r="J47" s="38"/>
      <c r="K47" s="38"/>
      <c r="L47" s="38"/>
    </row>
    <row r="48" spans="2:51" x14ac:dyDescent="0.25">
      <c r="E48" s="38"/>
      <c r="F48" s="38"/>
      <c r="G48" s="38"/>
      <c r="H48" s="38"/>
      <c r="I48" s="38"/>
      <c r="J48" s="38"/>
      <c r="K48" s="38"/>
      <c r="L48" s="38"/>
    </row>
    <row r="49" spans="5:12" x14ac:dyDescent="0.25">
      <c r="E49" s="38"/>
      <c r="F49" s="38"/>
      <c r="G49" s="38"/>
      <c r="H49" s="38"/>
      <c r="I49" s="38"/>
      <c r="J49" s="38"/>
      <c r="K49" s="38"/>
      <c r="L49" s="38"/>
    </row>
    <row r="50" spans="5:12" x14ac:dyDescent="0.25">
      <c r="E50" s="38"/>
      <c r="F50" s="38"/>
      <c r="G50" s="38"/>
      <c r="H50" s="38"/>
      <c r="I50" s="38"/>
      <c r="J50" s="38"/>
      <c r="K50" s="38"/>
      <c r="L50" s="38"/>
    </row>
    <row r="51" spans="5:12" x14ac:dyDescent="0.25">
      <c r="E51" s="38"/>
      <c r="F51" s="38"/>
      <c r="G51" s="38"/>
      <c r="H51" s="38"/>
      <c r="I51" s="38"/>
      <c r="J51" s="38"/>
      <c r="K51" s="38"/>
      <c r="L51" s="38"/>
    </row>
    <row r="52" spans="5:12" x14ac:dyDescent="0.25">
      <c r="E52" s="38"/>
      <c r="F52" s="38"/>
      <c r="G52" s="38"/>
      <c r="H52" s="38"/>
      <c r="I52" s="38"/>
      <c r="J52" s="38"/>
      <c r="K52" s="38"/>
      <c r="L52" s="38"/>
    </row>
    <row r="53" spans="5:12" x14ac:dyDescent="0.25">
      <c r="E53" s="38"/>
      <c r="F53" s="38"/>
      <c r="G53" s="38"/>
      <c r="H53" s="38"/>
      <c r="I53" s="38"/>
      <c r="J53" s="38"/>
      <c r="K53" s="38"/>
      <c r="L53" s="38"/>
    </row>
    <row r="54" spans="5:12" x14ac:dyDescent="0.25">
      <c r="E54" s="38"/>
      <c r="F54" s="38"/>
      <c r="G54" s="38"/>
      <c r="H54" s="38"/>
      <c r="I54" s="38"/>
      <c r="J54" s="38"/>
      <c r="K54" s="38"/>
      <c r="L54" s="38"/>
    </row>
    <row r="55" spans="5:12" x14ac:dyDescent="0.25">
      <c r="E55" s="38"/>
      <c r="F55" s="38"/>
      <c r="G55" s="38"/>
      <c r="H55" s="38"/>
      <c r="I55" s="38"/>
      <c r="J55" s="38"/>
      <c r="K55" s="38"/>
      <c r="L55" s="38"/>
    </row>
    <row r="56" spans="5:12" x14ac:dyDescent="0.25">
      <c r="E56" s="38"/>
      <c r="F56" s="38"/>
      <c r="G56" s="38"/>
      <c r="H56" s="38"/>
      <c r="I56" s="38"/>
      <c r="J56" s="38"/>
      <c r="K56" s="38"/>
      <c r="L56" s="38"/>
    </row>
    <row r="57" spans="5:12" x14ac:dyDescent="0.25">
      <c r="E57" s="38"/>
      <c r="F57" s="38"/>
      <c r="G57" s="38"/>
      <c r="H57" s="38"/>
      <c r="I57" s="38"/>
      <c r="J57" s="38"/>
      <c r="K57" s="38"/>
      <c r="L57" s="38"/>
    </row>
    <row r="58" spans="5:12" x14ac:dyDescent="0.25">
      <c r="E58" s="38"/>
      <c r="F58" s="38"/>
      <c r="G58" s="38"/>
      <c r="H58" s="38"/>
      <c r="I58" s="38"/>
      <c r="J58" s="38"/>
      <c r="K58" s="38"/>
      <c r="L58" s="38"/>
    </row>
    <row r="59" spans="5:12" x14ac:dyDescent="0.25">
      <c r="E59" s="38"/>
      <c r="F59" s="38"/>
      <c r="G59" s="38"/>
      <c r="H59" s="38"/>
      <c r="I59" s="38"/>
      <c r="J59" s="38"/>
      <c r="K59" s="38"/>
      <c r="L59" s="38"/>
    </row>
    <row r="60" spans="5:12" x14ac:dyDescent="0.25">
      <c r="E60" s="38"/>
      <c r="F60" s="38"/>
      <c r="G60" s="38"/>
      <c r="H60" s="38"/>
      <c r="I60" s="38"/>
      <c r="J60" s="38"/>
      <c r="K60" s="38"/>
      <c r="L60" s="38"/>
    </row>
    <row r="61" spans="5:12" x14ac:dyDescent="0.25">
      <c r="E61" s="38"/>
      <c r="F61" s="38"/>
      <c r="G61" s="38"/>
      <c r="H61" s="38"/>
      <c r="I61" s="38"/>
      <c r="J61" s="38"/>
      <c r="K61" s="38"/>
      <c r="L61" s="38"/>
    </row>
    <row r="62" spans="5:12" x14ac:dyDescent="0.25">
      <c r="E62" s="38"/>
      <c r="F62" s="38"/>
      <c r="G62" s="38"/>
      <c r="H62" s="38"/>
      <c r="I62" s="38"/>
      <c r="J62" s="38"/>
      <c r="K62" s="38"/>
      <c r="L62" s="38"/>
    </row>
    <row r="63" spans="5:12" x14ac:dyDescent="0.25">
      <c r="E63" s="38"/>
      <c r="F63" s="38"/>
      <c r="G63" s="38"/>
      <c r="H63" s="38"/>
      <c r="I63" s="38"/>
      <c r="J63" s="38"/>
      <c r="K63" s="38"/>
      <c r="L63" s="38"/>
    </row>
    <row r="64" spans="5:12" x14ac:dyDescent="0.25">
      <c r="E64" s="38"/>
      <c r="F64" s="38"/>
      <c r="G64" s="38"/>
      <c r="H64" s="38"/>
      <c r="I64" s="38"/>
      <c r="J64" s="38"/>
      <c r="K64" s="38"/>
      <c r="L64" s="38"/>
    </row>
    <row r="65" spans="5:12" x14ac:dyDescent="0.25">
      <c r="E65" s="38"/>
      <c r="F65" s="38"/>
      <c r="G65" s="38"/>
      <c r="H65" s="38"/>
      <c r="I65" s="38"/>
      <c r="J65" s="38"/>
      <c r="K65" s="38"/>
      <c r="L65" s="38"/>
    </row>
    <row r="66" spans="5:12" x14ac:dyDescent="0.25">
      <c r="E66" s="38"/>
      <c r="F66" s="38"/>
      <c r="G66" s="38"/>
      <c r="H66" s="38"/>
      <c r="I66" s="38"/>
      <c r="J66" s="38"/>
      <c r="K66" s="38"/>
      <c r="L66" s="38"/>
    </row>
    <row r="67" spans="5:12" x14ac:dyDescent="0.25">
      <c r="E67" s="38"/>
      <c r="F67" s="38"/>
      <c r="G67" s="38"/>
      <c r="H67" s="38"/>
      <c r="I67" s="38"/>
      <c r="J67" s="38"/>
      <c r="K67" s="38"/>
      <c r="L67" s="38"/>
    </row>
    <row r="68" spans="5:12" x14ac:dyDescent="0.25">
      <c r="E68" s="38"/>
      <c r="F68" s="38"/>
      <c r="G68" s="38"/>
      <c r="H68" s="38"/>
      <c r="I68" s="38"/>
      <c r="J68" s="38"/>
      <c r="K68" s="38"/>
      <c r="L68" s="38"/>
    </row>
    <row r="69" spans="5:12" x14ac:dyDescent="0.25">
      <c r="E69" s="38"/>
      <c r="F69" s="38"/>
      <c r="G69" s="38"/>
      <c r="H69" s="38"/>
      <c r="I69" s="38"/>
      <c r="J69" s="38"/>
      <c r="K69" s="38"/>
      <c r="L69" s="38"/>
    </row>
    <row r="70" spans="5:12" x14ac:dyDescent="0.25">
      <c r="E70" s="38"/>
      <c r="F70" s="38"/>
      <c r="G70" s="38"/>
      <c r="H70" s="38"/>
      <c r="I70" s="38"/>
      <c r="J70" s="38"/>
      <c r="K70" s="38"/>
      <c r="L70" s="38"/>
    </row>
    <row r="71" spans="5:12" x14ac:dyDescent="0.25">
      <c r="E71" s="38"/>
      <c r="F71" s="38"/>
      <c r="G71" s="38"/>
      <c r="H71" s="38"/>
      <c r="I71" s="38"/>
      <c r="J71" s="38"/>
      <c r="K71" s="38"/>
      <c r="L71" s="38"/>
    </row>
    <row r="72" spans="5:12" x14ac:dyDescent="0.25">
      <c r="E72" s="38"/>
      <c r="F72" s="38"/>
      <c r="G72" s="38"/>
      <c r="H72" s="38"/>
      <c r="I72" s="38"/>
      <c r="J72" s="38"/>
      <c r="K72" s="38"/>
      <c r="L72" s="38"/>
    </row>
    <row r="73" spans="5:12" x14ac:dyDescent="0.25">
      <c r="E73" s="38"/>
      <c r="F73" s="38"/>
      <c r="G73" s="38"/>
      <c r="H73" s="38"/>
      <c r="I73" s="38"/>
      <c r="J73" s="38"/>
      <c r="K73" s="38"/>
      <c r="L73" s="38"/>
    </row>
    <row r="74" spans="5:12" x14ac:dyDescent="0.25">
      <c r="E74" s="38"/>
      <c r="F74" s="38"/>
      <c r="G74" s="38"/>
      <c r="H74" s="38"/>
      <c r="I74" s="38"/>
      <c r="J74" s="38"/>
      <c r="K74" s="38"/>
      <c r="L74" s="38"/>
    </row>
    <row r="75" spans="5:12" x14ac:dyDescent="0.25">
      <c r="E75" s="38"/>
      <c r="F75" s="38"/>
      <c r="G75" s="38"/>
      <c r="H75" s="38"/>
      <c r="I75" s="38"/>
      <c r="J75" s="38"/>
      <c r="K75" s="38"/>
      <c r="L75" s="38"/>
    </row>
    <row r="76" spans="5:12" x14ac:dyDescent="0.25">
      <c r="E76" s="38"/>
      <c r="F76" s="38"/>
      <c r="G76" s="38"/>
      <c r="H76" s="38"/>
      <c r="I76" s="38"/>
      <c r="J76" s="38"/>
      <c r="K76" s="38"/>
      <c r="L76" s="38"/>
    </row>
    <row r="77" spans="5:12" x14ac:dyDescent="0.25">
      <c r="E77" s="38"/>
      <c r="F77" s="38"/>
      <c r="G77" s="38"/>
      <c r="H77" s="38"/>
      <c r="I77" s="38"/>
      <c r="J77" s="38"/>
      <c r="K77" s="38"/>
      <c r="L77" s="38"/>
    </row>
    <row r="78" spans="5:12" x14ac:dyDescent="0.25">
      <c r="E78" s="38"/>
      <c r="F78" s="38"/>
      <c r="G78" s="38"/>
      <c r="H78" s="38"/>
      <c r="I78" s="38"/>
      <c r="J78" s="38"/>
      <c r="K78" s="38"/>
      <c r="L78" s="38"/>
    </row>
    <row r="79" spans="5:12" x14ac:dyDescent="0.25">
      <c r="E79" s="38"/>
      <c r="F79" s="38"/>
      <c r="G79" s="38"/>
      <c r="H79" s="38"/>
      <c r="I79" s="38"/>
      <c r="J79" s="38"/>
      <c r="K79" s="38"/>
      <c r="L79" s="38"/>
    </row>
    <row r="80" spans="5:12" x14ac:dyDescent="0.25">
      <c r="E80" s="38"/>
      <c r="F80" s="38"/>
      <c r="G80" s="38"/>
      <c r="H80" s="38"/>
      <c r="I80" s="38"/>
      <c r="J80" s="38"/>
      <c r="K80" s="38"/>
      <c r="L80" s="38"/>
    </row>
    <row r="81" spans="5:12" x14ac:dyDescent="0.25">
      <c r="E81" s="38"/>
      <c r="F81" s="38"/>
      <c r="G81" s="38"/>
      <c r="H81" s="38"/>
      <c r="I81" s="38"/>
      <c r="J81" s="38"/>
      <c r="K81" s="38"/>
      <c r="L81" s="38"/>
    </row>
    <row r="82" spans="5:12" x14ac:dyDescent="0.25">
      <c r="E82" s="38"/>
      <c r="F82" s="38"/>
      <c r="G82" s="38"/>
      <c r="H82" s="38"/>
      <c r="I82" s="38"/>
      <c r="J82" s="38"/>
      <c r="K82" s="38"/>
      <c r="L82" s="38"/>
    </row>
    <row r="83" spans="5:12" x14ac:dyDescent="0.25">
      <c r="E83" s="38"/>
      <c r="F83" s="38"/>
      <c r="G83" s="38"/>
      <c r="H83" s="38"/>
      <c r="I83" s="38"/>
      <c r="J83" s="38"/>
      <c r="K83" s="38"/>
      <c r="L83" s="38"/>
    </row>
    <row r="84" spans="5:12" x14ac:dyDescent="0.25">
      <c r="E84" s="38"/>
      <c r="F84" s="38"/>
      <c r="G84" s="38"/>
      <c r="H84" s="38"/>
      <c r="I84" s="38"/>
      <c r="J84" s="38"/>
      <c r="K84" s="38"/>
      <c r="L84" s="38"/>
    </row>
    <row r="85" spans="5:12" x14ac:dyDescent="0.25">
      <c r="E85" s="38"/>
      <c r="F85" s="38"/>
      <c r="G85" s="38"/>
      <c r="H85" s="38"/>
      <c r="I85" s="38"/>
      <c r="J85" s="38"/>
      <c r="K85" s="38"/>
      <c r="L85" s="38"/>
    </row>
    <row r="86" spans="5:12" x14ac:dyDescent="0.25">
      <c r="E86" s="38"/>
      <c r="F86" s="38"/>
      <c r="G86" s="38"/>
      <c r="H86" s="38"/>
      <c r="I86" s="38"/>
      <c r="J86" s="38"/>
      <c r="K86" s="38"/>
      <c r="L86" s="38"/>
    </row>
    <row r="87" spans="5:12" x14ac:dyDescent="0.25">
      <c r="E87" s="38"/>
      <c r="F87" s="38"/>
      <c r="G87" s="38"/>
      <c r="H87" s="38"/>
      <c r="I87" s="38"/>
      <c r="J87" s="38"/>
      <c r="K87" s="38"/>
      <c r="L87" s="38"/>
    </row>
    <row r="88" spans="5:12" x14ac:dyDescent="0.25">
      <c r="E88" s="38"/>
      <c r="F88" s="38"/>
      <c r="G88" s="38"/>
      <c r="H88" s="38"/>
      <c r="I88" s="38"/>
      <c r="J88" s="38"/>
      <c r="K88" s="38"/>
      <c r="L88" s="38"/>
    </row>
    <row r="89" spans="5:12" x14ac:dyDescent="0.25">
      <c r="E89" s="38"/>
      <c r="F89" s="38"/>
      <c r="G89" s="38"/>
      <c r="H89" s="38"/>
      <c r="I89" s="38"/>
      <c r="J89" s="38"/>
      <c r="K89" s="38"/>
      <c r="L89" s="38"/>
    </row>
    <row r="90" spans="5:12" x14ac:dyDescent="0.25">
      <c r="E90" s="38"/>
      <c r="F90" s="38"/>
      <c r="G90" s="38"/>
      <c r="H90" s="38"/>
      <c r="I90" s="38"/>
      <c r="J90" s="38"/>
      <c r="K90" s="38"/>
      <c r="L90" s="38"/>
    </row>
    <row r="91" spans="5:12" x14ac:dyDescent="0.25">
      <c r="E91" s="38"/>
      <c r="F91" s="38"/>
      <c r="G91" s="38"/>
      <c r="H91" s="38"/>
      <c r="I91" s="38"/>
      <c r="J91" s="38"/>
      <c r="K91" s="38"/>
      <c r="L91" s="38"/>
    </row>
    <row r="92" spans="5:12" x14ac:dyDescent="0.25">
      <c r="E92" s="38"/>
      <c r="F92" s="38"/>
      <c r="G92" s="38"/>
      <c r="H92" s="38"/>
      <c r="I92" s="38"/>
      <c r="J92" s="38"/>
      <c r="K92" s="38"/>
      <c r="L92" s="38"/>
    </row>
    <row r="93" spans="5:12" x14ac:dyDescent="0.25">
      <c r="E93" s="38"/>
      <c r="F93" s="38"/>
      <c r="G93" s="38"/>
      <c r="H93" s="38"/>
      <c r="I93" s="38"/>
      <c r="J93" s="38"/>
      <c r="K93" s="38"/>
      <c r="L93" s="38"/>
    </row>
    <row r="94" spans="5:12" x14ac:dyDescent="0.25">
      <c r="E94" s="38"/>
      <c r="F94" s="38"/>
      <c r="G94" s="38"/>
      <c r="H94" s="38"/>
      <c r="I94" s="38"/>
      <c r="J94" s="38"/>
      <c r="K94" s="38"/>
      <c r="L94" s="38"/>
    </row>
    <row r="95" spans="5:12" x14ac:dyDescent="0.25">
      <c r="E95" s="38"/>
      <c r="F95" s="38"/>
      <c r="G95" s="38"/>
      <c r="H95" s="38"/>
      <c r="I95" s="38"/>
      <c r="J95" s="38"/>
      <c r="K95" s="38"/>
      <c r="L95" s="38"/>
    </row>
    <row r="96" spans="5:12" x14ac:dyDescent="0.25">
      <c r="E96" s="38"/>
      <c r="F96" s="38"/>
      <c r="G96" s="38"/>
      <c r="H96" s="38"/>
      <c r="I96" s="38"/>
      <c r="J96" s="38"/>
      <c r="K96" s="38"/>
      <c r="L96" s="38"/>
    </row>
    <row r="97" spans="5:12" x14ac:dyDescent="0.25">
      <c r="E97" s="38"/>
      <c r="F97" s="38"/>
      <c r="G97" s="38"/>
      <c r="H97" s="38"/>
      <c r="I97" s="38"/>
      <c r="J97" s="38"/>
      <c r="K97" s="38"/>
      <c r="L97" s="38"/>
    </row>
    <row r="98" spans="5:12" x14ac:dyDescent="0.25">
      <c r="E98" s="38"/>
      <c r="F98" s="38"/>
      <c r="G98" s="38"/>
      <c r="H98" s="38"/>
      <c r="I98" s="38"/>
      <c r="J98" s="38"/>
      <c r="K98" s="38"/>
      <c r="L98" s="38"/>
    </row>
    <row r="99" spans="5:12" x14ac:dyDescent="0.25">
      <c r="E99" s="38"/>
      <c r="F99" s="38"/>
      <c r="G99" s="38"/>
      <c r="H99" s="38"/>
      <c r="I99" s="38"/>
      <c r="J99" s="38"/>
      <c r="K99" s="38"/>
      <c r="L99" s="38"/>
    </row>
    <row r="100" spans="5:12" x14ac:dyDescent="0.25">
      <c r="E100" s="38"/>
      <c r="F100" s="38"/>
      <c r="G100" s="38"/>
      <c r="H100" s="38"/>
      <c r="I100" s="38"/>
      <c r="J100" s="38"/>
      <c r="K100" s="38"/>
      <c r="L100" s="38"/>
    </row>
    <row r="101" spans="5:12" x14ac:dyDescent="0.25">
      <c r="E101" s="38"/>
      <c r="F101" s="38"/>
      <c r="G101" s="38"/>
      <c r="H101" s="38"/>
      <c r="I101" s="38"/>
      <c r="J101" s="38"/>
      <c r="K101" s="38"/>
      <c r="L101" s="38"/>
    </row>
    <row r="102" spans="5:12" x14ac:dyDescent="0.25">
      <c r="E102" s="38"/>
      <c r="F102" s="38"/>
      <c r="G102" s="38"/>
      <c r="H102" s="38"/>
      <c r="I102" s="38"/>
      <c r="J102" s="38"/>
      <c r="K102" s="38"/>
      <c r="L102" s="38"/>
    </row>
    <row r="103" spans="5:12" x14ac:dyDescent="0.25">
      <c r="E103" s="38"/>
      <c r="F103" s="38"/>
      <c r="G103" s="38"/>
      <c r="H103" s="38"/>
      <c r="I103" s="38"/>
      <c r="J103" s="38"/>
      <c r="K103" s="38"/>
      <c r="L103" s="38"/>
    </row>
    <row r="104" spans="5:12" x14ac:dyDescent="0.25">
      <c r="E104" s="38"/>
      <c r="F104" s="38"/>
      <c r="G104" s="38"/>
      <c r="H104" s="38"/>
      <c r="I104" s="38"/>
      <c r="J104" s="38"/>
      <c r="K104" s="38"/>
      <c r="L104" s="38"/>
    </row>
    <row r="105" spans="5:12" x14ac:dyDescent="0.25">
      <c r="E105" s="38"/>
      <c r="F105" s="38"/>
      <c r="G105" s="38"/>
      <c r="H105" s="38"/>
      <c r="I105" s="38"/>
      <c r="J105" s="38"/>
      <c r="K105" s="38"/>
      <c r="L105" s="38"/>
    </row>
    <row r="106" spans="5:12" x14ac:dyDescent="0.25">
      <c r="E106" s="38"/>
      <c r="F106" s="38"/>
      <c r="G106" s="38"/>
      <c r="H106" s="38"/>
      <c r="I106" s="38"/>
      <c r="J106" s="38"/>
      <c r="K106" s="38"/>
      <c r="L106" s="38"/>
    </row>
    <row r="107" spans="5:12" x14ac:dyDescent="0.25">
      <c r="E107" s="38"/>
      <c r="F107" s="38"/>
      <c r="G107" s="38"/>
      <c r="H107" s="38"/>
      <c r="I107" s="38"/>
      <c r="J107" s="38"/>
      <c r="K107" s="38"/>
      <c r="L107" s="38"/>
    </row>
    <row r="108" spans="5:12" x14ac:dyDescent="0.25">
      <c r="E108" s="38"/>
      <c r="F108" s="38"/>
      <c r="G108" s="38"/>
      <c r="H108" s="38"/>
      <c r="I108" s="38"/>
      <c r="J108" s="38"/>
      <c r="K108" s="38"/>
      <c r="L108" s="38"/>
    </row>
    <row r="109" spans="5:12" x14ac:dyDescent="0.25">
      <c r="E109" s="38"/>
      <c r="F109" s="38"/>
      <c r="G109" s="38"/>
      <c r="H109" s="38"/>
      <c r="I109" s="38"/>
      <c r="J109" s="38"/>
      <c r="K109" s="38"/>
      <c r="L109" s="38"/>
    </row>
    <row r="110" spans="5:12" x14ac:dyDescent="0.25">
      <c r="E110" s="38"/>
      <c r="F110" s="38"/>
      <c r="G110" s="38"/>
      <c r="H110" s="38"/>
      <c r="I110" s="38"/>
      <c r="J110" s="38"/>
      <c r="K110" s="38"/>
      <c r="L110" s="38"/>
    </row>
    <row r="111" spans="5:12" x14ac:dyDescent="0.25">
      <c r="E111" s="38"/>
      <c r="F111" s="38"/>
      <c r="G111" s="38"/>
      <c r="H111" s="38"/>
      <c r="I111" s="38"/>
      <c r="J111" s="38"/>
      <c r="K111" s="38"/>
      <c r="L111" s="38"/>
    </row>
    <row r="112" spans="5:12" x14ac:dyDescent="0.25">
      <c r="E112" s="38"/>
      <c r="F112" s="38"/>
      <c r="G112" s="38"/>
      <c r="H112" s="38"/>
      <c r="I112" s="38"/>
      <c r="J112" s="38"/>
      <c r="K112" s="38"/>
      <c r="L112" s="38"/>
    </row>
    <row r="113" spans="5:12" x14ac:dyDescent="0.25">
      <c r="E113" s="38"/>
      <c r="F113" s="38"/>
      <c r="G113" s="38"/>
      <c r="H113" s="38"/>
      <c r="I113" s="38"/>
      <c r="J113" s="38"/>
      <c r="K113" s="38"/>
      <c r="L113" s="38"/>
    </row>
    <row r="114" spans="5:12" x14ac:dyDescent="0.25">
      <c r="E114" s="38"/>
      <c r="F114" s="38"/>
      <c r="G114" s="38"/>
      <c r="H114" s="38"/>
      <c r="I114" s="38"/>
      <c r="J114" s="38"/>
      <c r="K114" s="38"/>
      <c r="L114" s="38"/>
    </row>
    <row r="115" spans="5:12" x14ac:dyDescent="0.25">
      <c r="E115" s="38"/>
      <c r="F115" s="38"/>
      <c r="G115" s="38"/>
      <c r="H115" s="38"/>
      <c r="I115" s="38"/>
      <c r="J115" s="38"/>
      <c r="K115" s="38"/>
      <c r="L115" s="38"/>
    </row>
    <row r="116" spans="5:12" x14ac:dyDescent="0.25">
      <c r="E116" s="38"/>
      <c r="F116" s="38"/>
      <c r="G116" s="38"/>
      <c r="H116" s="38"/>
      <c r="I116" s="38"/>
      <c r="J116" s="38"/>
      <c r="K116" s="38"/>
      <c r="L116" s="38"/>
    </row>
    <row r="117" spans="5:12" x14ac:dyDescent="0.25">
      <c r="E117" s="38"/>
      <c r="F117" s="38"/>
      <c r="G117" s="38"/>
      <c r="H117" s="38"/>
      <c r="I117" s="38"/>
      <c r="J117" s="38"/>
      <c r="K117" s="38"/>
      <c r="L117" s="38"/>
    </row>
    <row r="118" spans="5:12" x14ac:dyDescent="0.25">
      <c r="E118" s="38"/>
      <c r="F118" s="38"/>
      <c r="G118" s="38"/>
      <c r="H118" s="38"/>
      <c r="I118" s="38"/>
      <c r="J118" s="38"/>
      <c r="K118" s="38"/>
      <c r="L118" s="38"/>
    </row>
    <row r="119" spans="5:12" x14ac:dyDescent="0.25">
      <c r="E119" s="38"/>
      <c r="F119" s="38"/>
      <c r="G119" s="38"/>
      <c r="H119" s="38"/>
      <c r="I119" s="38"/>
      <c r="J119" s="38"/>
      <c r="K119" s="38"/>
      <c r="L119" s="38"/>
    </row>
    <row r="120" spans="5:12" x14ac:dyDescent="0.25">
      <c r="E120" s="38"/>
      <c r="F120" s="38"/>
      <c r="G120" s="38"/>
      <c r="H120" s="38"/>
      <c r="I120" s="38"/>
      <c r="J120" s="38"/>
      <c r="K120" s="38"/>
      <c r="L120" s="38"/>
    </row>
    <row r="121" spans="5:12" x14ac:dyDescent="0.25">
      <c r="E121" s="38"/>
      <c r="F121" s="38"/>
      <c r="G121" s="38"/>
      <c r="H121" s="38"/>
      <c r="I121" s="38"/>
      <c r="J121" s="38"/>
      <c r="K121" s="38"/>
      <c r="L121" s="38"/>
    </row>
    <row r="122" spans="5:12" x14ac:dyDescent="0.25">
      <c r="E122" s="38"/>
      <c r="F122" s="38"/>
      <c r="G122" s="38"/>
      <c r="H122" s="38"/>
      <c r="I122" s="38"/>
      <c r="J122" s="38"/>
      <c r="K122" s="38"/>
      <c r="L122" s="38"/>
    </row>
    <row r="123" spans="5:12" x14ac:dyDescent="0.25">
      <c r="E123" s="38"/>
      <c r="F123" s="38"/>
      <c r="G123" s="38"/>
      <c r="H123" s="38"/>
      <c r="I123" s="38"/>
      <c r="J123" s="38"/>
      <c r="K123" s="38"/>
      <c r="L123" s="38"/>
    </row>
    <row r="124" spans="5:12" x14ac:dyDescent="0.25">
      <c r="E124" s="38"/>
      <c r="F124" s="38"/>
      <c r="G124" s="38"/>
      <c r="H124" s="38"/>
      <c r="I124" s="38"/>
      <c r="J124" s="38"/>
      <c r="K124" s="38"/>
      <c r="L124" s="38"/>
    </row>
    <row r="125" spans="5:12" x14ac:dyDescent="0.25">
      <c r="E125" s="38"/>
      <c r="F125" s="38"/>
      <c r="G125" s="38"/>
      <c r="H125" s="38"/>
      <c r="I125" s="38"/>
      <c r="J125" s="38"/>
      <c r="K125" s="38"/>
      <c r="L125" s="38"/>
    </row>
    <row r="126" spans="5:12" x14ac:dyDescent="0.25">
      <c r="E126" s="38"/>
      <c r="F126" s="38"/>
      <c r="G126" s="38"/>
      <c r="H126" s="38"/>
      <c r="I126" s="38"/>
      <c r="J126" s="38"/>
      <c r="K126" s="38"/>
      <c r="L126" s="38"/>
    </row>
    <row r="127" spans="5:12" x14ac:dyDescent="0.25">
      <c r="E127" s="38"/>
      <c r="F127" s="38"/>
      <c r="G127" s="38"/>
      <c r="H127" s="38"/>
      <c r="I127" s="38"/>
      <c r="J127" s="38"/>
      <c r="K127" s="38"/>
      <c r="L127" s="38"/>
    </row>
    <row r="128" spans="5:12" x14ac:dyDescent="0.25">
      <c r="E128" s="38"/>
      <c r="F128" s="38"/>
      <c r="G128" s="38"/>
      <c r="H128" s="38"/>
      <c r="I128" s="38"/>
      <c r="J128" s="38"/>
      <c r="K128" s="38"/>
      <c r="L128" s="38"/>
    </row>
    <row r="129" spans="5:12" x14ac:dyDescent="0.25">
      <c r="E129" s="38"/>
      <c r="F129" s="38"/>
      <c r="G129" s="38"/>
      <c r="H129" s="38"/>
      <c r="I129" s="38"/>
      <c r="J129" s="38"/>
      <c r="K129" s="38"/>
      <c r="L129" s="38"/>
    </row>
    <row r="130" spans="5:12" x14ac:dyDescent="0.25">
      <c r="E130" s="38"/>
      <c r="F130" s="38"/>
      <c r="G130" s="38"/>
      <c r="H130" s="38"/>
      <c r="I130" s="38"/>
      <c r="J130" s="38"/>
      <c r="K130" s="38"/>
      <c r="L130" s="38"/>
    </row>
    <row r="131" spans="5:12" x14ac:dyDescent="0.25">
      <c r="E131" s="38"/>
      <c r="F131" s="38"/>
      <c r="G131" s="38"/>
      <c r="H131" s="38"/>
      <c r="I131" s="38"/>
      <c r="J131" s="38"/>
      <c r="K131" s="38"/>
      <c r="L131" s="38"/>
    </row>
    <row r="132" spans="5:12" x14ac:dyDescent="0.25">
      <c r="E132" s="38"/>
      <c r="F132" s="38"/>
      <c r="G132" s="38"/>
      <c r="H132" s="38"/>
      <c r="I132" s="38"/>
      <c r="J132" s="38"/>
      <c r="K132" s="38"/>
      <c r="L132" s="38"/>
    </row>
    <row r="133" spans="5:12" x14ac:dyDescent="0.25">
      <c r="E133" s="38"/>
      <c r="F133" s="38"/>
      <c r="G133" s="38"/>
      <c r="H133" s="38"/>
      <c r="I133" s="38"/>
      <c r="J133" s="38"/>
      <c r="K133" s="38"/>
      <c r="L133" s="38"/>
    </row>
    <row r="134" spans="5:12" x14ac:dyDescent="0.25">
      <c r="E134" s="38"/>
      <c r="F134" s="38"/>
      <c r="G134" s="38"/>
      <c r="H134" s="38"/>
      <c r="I134" s="38"/>
      <c r="J134" s="38"/>
      <c r="K134" s="38"/>
      <c r="L134" s="38"/>
    </row>
    <row r="135" spans="5:12" x14ac:dyDescent="0.25">
      <c r="E135" s="38"/>
      <c r="F135" s="38"/>
      <c r="G135" s="38"/>
      <c r="H135" s="38"/>
      <c r="I135" s="38"/>
      <c r="J135" s="38"/>
      <c r="K135" s="38"/>
      <c r="L135" s="38"/>
    </row>
    <row r="136" spans="5:12" x14ac:dyDescent="0.25">
      <c r="E136" s="38"/>
      <c r="F136" s="38"/>
      <c r="G136" s="38"/>
      <c r="H136" s="38"/>
      <c r="I136" s="38"/>
      <c r="J136" s="38"/>
      <c r="K136" s="38"/>
      <c r="L136" s="38"/>
    </row>
    <row r="137" spans="5:12" x14ac:dyDescent="0.25">
      <c r="E137" s="38"/>
      <c r="F137" s="38"/>
      <c r="G137" s="38"/>
      <c r="H137" s="38"/>
      <c r="I137" s="38"/>
      <c r="J137" s="38"/>
      <c r="K137" s="38"/>
      <c r="L137" s="38"/>
    </row>
    <row r="138" spans="5:12" x14ac:dyDescent="0.25">
      <c r="E138" s="38"/>
      <c r="F138" s="38"/>
      <c r="G138" s="38"/>
      <c r="H138" s="38"/>
      <c r="I138" s="38"/>
      <c r="J138" s="38"/>
      <c r="K138" s="38"/>
      <c r="L138" s="38"/>
    </row>
    <row r="139" spans="5:12" x14ac:dyDescent="0.25">
      <c r="E139" s="38"/>
      <c r="F139" s="38"/>
      <c r="G139" s="38"/>
      <c r="H139" s="38"/>
      <c r="I139" s="38"/>
      <c r="J139" s="38"/>
      <c r="K139" s="38"/>
      <c r="L139" s="38"/>
    </row>
    <row r="140" spans="5:12" x14ac:dyDescent="0.25">
      <c r="E140" s="38"/>
      <c r="F140" s="38"/>
      <c r="G140" s="38"/>
      <c r="H140" s="38"/>
      <c r="I140" s="38"/>
      <c r="J140" s="38"/>
      <c r="K140" s="38"/>
      <c r="L140" s="38"/>
    </row>
    <row r="141" spans="5:12" x14ac:dyDescent="0.25">
      <c r="E141" s="38"/>
      <c r="F141" s="38"/>
      <c r="G141" s="38"/>
      <c r="H141" s="38"/>
      <c r="I141" s="38"/>
      <c r="J141" s="38"/>
      <c r="K141" s="38"/>
      <c r="L141" s="38"/>
    </row>
    <row r="142" spans="5:12" x14ac:dyDescent="0.25">
      <c r="E142" s="38"/>
      <c r="F142" s="38"/>
      <c r="G142" s="38"/>
      <c r="H142" s="38"/>
      <c r="I142" s="38"/>
      <c r="J142" s="38"/>
      <c r="K142" s="38"/>
      <c r="L142" s="38"/>
    </row>
    <row r="143" spans="5:12" x14ac:dyDescent="0.25">
      <c r="E143" s="38"/>
      <c r="F143" s="38"/>
      <c r="G143" s="38"/>
      <c r="H143" s="38"/>
      <c r="I143" s="38"/>
      <c r="J143" s="38"/>
      <c r="K143" s="38"/>
      <c r="L143" s="38"/>
    </row>
    <row r="144" spans="5:12" x14ac:dyDescent="0.25">
      <c r="E144" s="38"/>
      <c r="F144" s="38"/>
      <c r="G144" s="38"/>
      <c r="H144" s="38"/>
      <c r="I144" s="38"/>
      <c r="J144" s="38"/>
      <c r="K144" s="38"/>
      <c r="L144" s="38"/>
    </row>
    <row r="145" spans="5:12" x14ac:dyDescent="0.25">
      <c r="E145" s="38"/>
      <c r="F145" s="38"/>
      <c r="G145" s="38"/>
      <c r="H145" s="38"/>
      <c r="I145" s="38"/>
      <c r="J145" s="38"/>
      <c r="K145" s="38"/>
      <c r="L145" s="38"/>
    </row>
    <row r="146" spans="5:12" x14ac:dyDescent="0.25">
      <c r="E146" s="38"/>
      <c r="F146" s="38"/>
      <c r="G146" s="38"/>
      <c r="H146" s="38"/>
      <c r="I146" s="38"/>
      <c r="J146" s="38"/>
      <c r="K146" s="38"/>
      <c r="L146" s="38"/>
    </row>
    <row r="147" spans="5:12" x14ac:dyDescent="0.25">
      <c r="E147" s="38"/>
      <c r="F147" s="38"/>
      <c r="G147" s="38"/>
      <c r="H147" s="38"/>
      <c r="I147" s="38"/>
      <c r="J147" s="38"/>
      <c r="K147" s="38"/>
      <c r="L147" s="38"/>
    </row>
    <row r="148" spans="5:12" x14ac:dyDescent="0.25">
      <c r="E148" s="38"/>
      <c r="F148" s="38"/>
      <c r="G148" s="38"/>
      <c r="H148" s="38"/>
      <c r="I148" s="38"/>
      <c r="J148" s="38"/>
      <c r="K148" s="38"/>
      <c r="L148" s="38"/>
    </row>
    <row r="149" spans="5:12" x14ac:dyDescent="0.25">
      <c r="E149" s="38"/>
      <c r="F149" s="38"/>
      <c r="G149" s="38"/>
      <c r="H149" s="38"/>
      <c r="I149" s="38"/>
      <c r="J149" s="38"/>
      <c r="K149" s="38"/>
      <c r="L149" s="38"/>
    </row>
    <row r="150" spans="5:12" x14ac:dyDescent="0.25">
      <c r="E150" s="38"/>
      <c r="F150" s="38"/>
      <c r="G150" s="38"/>
      <c r="H150" s="38"/>
      <c r="I150" s="38"/>
      <c r="J150" s="38"/>
      <c r="K150" s="38"/>
      <c r="L150" s="38"/>
    </row>
    <row r="151" spans="5:12" x14ac:dyDescent="0.25">
      <c r="E151" s="38"/>
      <c r="F151" s="38"/>
      <c r="G151" s="38"/>
      <c r="H151" s="38"/>
      <c r="I151" s="38"/>
      <c r="J151" s="38"/>
      <c r="K151" s="38"/>
      <c r="L151" s="38"/>
    </row>
    <row r="152" spans="5:12" x14ac:dyDescent="0.25">
      <c r="E152" s="38"/>
      <c r="F152" s="38"/>
      <c r="G152" s="38"/>
      <c r="H152" s="38"/>
      <c r="I152" s="38"/>
      <c r="J152" s="38"/>
      <c r="K152" s="38"/>
      <c r="L152" s="38"/>
    </row>
    <row r="153" spans="5:12" x14ac:dyDescent="0.25">
      <c r="E153" s="38"/>
      <c r="F153" s="38"/>
      <c r="G153" s="38"/>
      <c r="H153" s="38"/>
      <c r="I153" s="38"/>
      <c r="J153" s="38"/>
      <c r="K153" s="38"/>
      <c r="L153" s="38"/>
    </row>
    <row r="154" spans="5:12" x14ac:dyDescent="0.25">
      <c r="E154" s="38"/>
      <c r="F154" s="38"/>
      <c r="G154" s="38"/>
      <c r="H154" s="38"/>
      <c r="I154" s="38"/>
      <c r="J154" s="38"/>
      <c r="K154" s="38"/>
      <c r="L154" s="38"/>
    </row>
    <row r="155" spans="5:12" x14ac:dyDescent="0.25">
      <c r="E155" s="38"/>
      <c r="F155" s="38"/>
      <c r="G155" s="38"/>
      <c r="H155" s="38"/>
      <c r="I155" s="38"/>
      <c r="J155" s="38"/>
      <c r="K155" s="38"/>
      <c r="L155" s="38"/>
    </row>
    <row r="156" spans="5:12" x14ac:dyDescent="0.25">
      <c r="E156" s="38"/>
      <c r="F156" s="38"/>
      <c r="G156" s="38"/>
      <c r="H156" s="38"/>
      <c r="I156" s="38"/>
      <c r="J156" s="38"/>
      <c r="K156" s="38"/>
      <c r="L156" s="38"/>
    </row>
    <row r="157" spans="5:12" x14ac:dyDescent="0.25">
      <c r="E157" s="38"/>
      <c r="F157" s="38"/>
      <c r="G157" s="38"/>
      <c r="H157" s="38"/>
      <c r="I157" s="38"/>
      <c r="J157" s="38"/>
      <c r="K157" s="38"/>
      <c r="L157" s="38"/>
    </row>
    <row r="158" spans="5:12" x14ac:dyDescent="0.25">
      <c r="E158" s="38"/>
      <c r="F158" s="38"/>
      <c r="G158" s="38"/>
      <c r="H158" s="38"/>
      <c r="I158" s="38"/>
      <c r="J158" s="38"/>
      <c r="K158" s="38"/>
      <c r="L158" s="38"/>
    </row>
    <row r="159" spans="5:12" x14ac:dyDescent="0.25">
      <c r="E159" s="38"/>
      <c r="F159" s="38"/>
      <c r="G159" s="38"/>
      <c r="H159" s="38"/>
      <c r="I159" s="38"/>
      <c r="J159" s="38"/>
      <c r="K159" s="38"/>
      <c r="L159" s="38"/>
    </row>
    <row r="160" spans="5:12" x14ac:dyDescent="0.25">
      <c r="E160" s="38"/>
      <c r="F160" s="38"/>
      <c r="G160" s="38"/>
      <c r="H160" s="38"/>
      <c r="I160" s="38"/>
      <c r="J160" s="38"/>
      <c r="K160" s="38"/>
      <c r="L160" s="38"/>
    </row>
    <row r="161" spans="5:12" x14ac:dyDescent="0.25">
      <c r="E161" s="38"/>
      <c r="F161" s="38"/>
      <c r="G161" s="38"/>
      <c r="H161" s="38"/>
      <c r="I161" s="38"/>
      <c r="J161" s="38"/>
      <c r="K161" s="38"/>
      <c r="L161" s="38"/>
    </row>
    <row r="162" spans="5:12" x14ac:dyDescent="0.25">
      <c r="E162" s="38"/>
      <c r="F162" s="38"/>
      <c r="G162" s="38"/>
      <c r="H162" s="38"/>
      <c r="I162" s="38"/>
      <c r="J162" s="38"/>
      <c r="K162" s="38"/>
      <c r="L162" s="38"/>
    </row>
    <row r="163" spans="5:12" x14ac:dyDescent="0.25">
      <c r="E163" s="38"/>
      <c r="F163" s="38"/>
      <c r="G163" s="38"/>
      <c r="H163" s="38"/>
      <c r="I163" s="38"/>
      <c r="J163" s="38"/>
      <c r="K163" s="38"/>
      <c r="L163" s="38"/>
    </row>
  </sheetData>
  <sheetProtection algorithmName="SHA-512" hashValue="o1RGLS8uOm6r4th0jhzQVHriM9hXIs93ze5gOOL8dCUDA3AZEtkjkBAGxyakF56JwTKuguJhg+3Qka3Dlg7Cng==" saltValue="TvSfGDaGgtTZzvrt1CqILA==" spinCount="100000" sheet="1" insertColumns="0" selectLockedCells="1"/>
  <customSheetViews>
    <customSheetView guid="{4652D98A-10A8-4A41-BE02-6BC110D8BB01}" showGridLines="0">
      <pane xSplit="4" ySplit="4" topLeftCell="E5"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19" priority="2" stopIfTrue="1">
      <formula>WEEKDAY($B5,2)&gt;5</formula>
    </cfRule>
  </conditionalFormatting>
  <pageMargins left="0.7" right="0.7" top="0.78740157499999996" bottom="0.78740157499999996"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 stopIfTrue="1" id="{CD116EDF-B239-4C54-8CDC-7A987A0A6017}">
            <xm:f>MATCH($B5,Feiertage!$B$2:$B$49,0)&gt;0</xm:f>
            <x14:dxf>
              <fill>
                <patternFill>
                  <bgColor theme="5" tint="0.59996337778862885"/>
                </patternFill>
              </fill>
            </x14:dxf>
          </x14:cfRule>
          <xm:sqref>B5:L35</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163"/>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RowHeight="15" x14ac:dyDescent="0.25"/>
  <cols>
    <col min="1" max="1" width="2.28515625" customWidth="1"/>
    <col min="2" max="2" width="8.85546875" customWidth="1"/>
    <col min="3" max="3" width="5.7109375" customWidth="1"/>
    <col min="4" max="4" width="0.85546875" customWidth="1"/>
    <col min="5" max="8" width="6.7109375" customWidth="1"/>
    <col min="9" max="9" width="8.85546875" customWidth="1"/>
    <col min="10" max="10" width="14" customWidth="1"/>
    <col min="11" max="11" width="13.7109375" customWidth="1"/>
    <col min="12" max="12" width="14.140625" customWidth="1"/>
    <col min="13" max="13" width="13.28515625" style="38" customWidth="1"/>
    <col min="14" max="14" width="19.5703125" style="38" customWidth="1"/>
    <col min="15" max="15" width="15.7109375" style="38" customWidth="1"/>
    <col min="16" max="17" width="11.42578125" style="38"/>
    <col min="18" max="18" width="30.7109375" style="38" customWidth="1"/>
    <col min="19" max="19" width="13.28515625" style="38" customWidth="1"/>
    <col min="20" max="24" width="11.42578125" style="38"/>
    <col min="48" max="48" width="11.140625" customWidth="1"/>
    <col min="49" max="49" width="7.7109375" customWidth="1"/>
    <col min="50" max="50" width="6.7109375" customWidth="1"/>
    <col min="51" max="51" width="8" customWidth="1"/>
  </cols>
  <sheetData>
    <row r="1" spans="1:51" ht="28.5" x14ac:dyDescent="0.45">
      <c r="A1" s="55">
        <v>41639</v>
      </c>
      <c r="B1" s="92">
        <f ca="1">DATEVALUE("1 " &amp; RIGHT(CELL("dateiname",$A$1),LEN(CELL("dateiname",$A$1))-FIND("]",CELL("dateiname",$A$1))) &amp; " " &amp; YEAR(Januar!$A$1))</f>
        <v>42124</v>
      </c>
      <c r="C1" s="92"/>
      <c r="D1" s="92"/>
      <c r="E1" s="92"/>
      <c r="F1" s="92"/>
      <c r="G1" s="92"/>
      <c r="H1" s="92"/>
      <c r="I1" s="92"/>
      <c r="J1" s="92"/>
      <c r="K1" s="92"/>
      <c r="L1" s="92"/>
    </row>
    <row r="2" spans="1:51" ht="15.75" thickBot="1" x14ac:dyDescent="0.3">
      <c r="E2" s="38"/>
      <c r="F2" s="38"/>
      <c r="G2" s="38"/>
      <c r="H2" s="38"/>
      <c r="I2" s="38"/>
      <c r="J2" s="38"/>
      <c r="K2" s="38"/>
      <c r="L2" s="38"/>
    </row>
    <row r="3" spans="1:51" ht="19.5" thickBot="1" x14ac:dyDescent="0.35">
      <c r="E3" s="89" t="s">
        <v>0</v>
      </c>
      <c r="F3" s="90"/>
      <c r="G3" s="90"/>
      <c r="H3" s="91"/>
      <c r="I3" s="57"/>
      <c r="J3" s="57"/>
      <c r="K3" s="57"/>
      <c r="L3" s="57"/>
      <c r="N3" s="89" t="s">
        <v>10</v>
      </c>
      <c r="O3" s="90"/>
      <c r="P3" s="91"/>
    </row>
    <row r="4" spans="1:51" ht="19.5" thickBot="1" x14ac:dyDescent="0.35">
      <c r="B4" s="16" t="s">
        <v>4</v>
      </c>
      <c r="C4" s="17" t="s">
        <v>5</v>
      </c>
      <c r="D4" s="7"/>
      <c r="E4" s="58" t="s">
        <v>1</v>
      </c>
      <c r="F4" s="59" t="s">
        <v>2</v>
      </c>
      <c r="G4" s="59" t="s">
        <v>1</v>
      </c>
      <c r="H4" s="59" t="s">
        <v>2</v>
      </c>
      <c r="I4" s="59" t="s">
        <v>3</v>
      </c>
      <c r="J4" s="59" t="s">
        <v>7</v>
      </c>
      <c r="K4" s="59" t="s">
        <v>6</v>
      </c>
      <c r="L4" s="60" t="s">
        <v>52</v>
      </c>
      <c r="N4" s="66" t="s">
        <v>8</v>
      </c>
      <c r="O4" s="67" t="s">
        <v>6</v>
      </c>
      <c r="P4" s="67" t="s">
        <v>3</v>
      </c>
      <c r="R4" s="87" t="s">
        <v>13</v>
      </c>
      <c r="S4" s="88"/>
      <c r="AV4" s="56" t="s">
        <v>50</v>
      </c>
      <c r="AW4" s="2" t="s">
        <v>3</v>
      </c>
      <c r="AX4" s="3" t="s">
        <v>7</v>
      </c>
      <c r="AY4" s="4" t="s">
        <v>6</v>
      </c>
    </row>
    <row r="5" spans="1:51" ht="21.75" thickTop="1" x14ac:dyDescent="0.35">
      <c r="B5" s="8">
        <f ca="1">B1</f>
        <v>42124</v>
      </c>
      <c r="C5" s="10">
        <f ca="1">B5</f>
        <v>42124</v>
      </c>
      <c r="D5" s="19"/>
      <c r="E5" s="20"/>
      <c r="F5" s="20"/>
      <c r="G5" s="20"/>
      <c r="H5" s="20"/>
      <c r="I5" s="20" t="str">
        <f ca="1">IF(AX5=0,"",IF(AW5=0,"",IF(OR(B5&lt;=TODAY(),AX5),AW5,"")))</f>
        <v/>
      </c>
      <c r="J5" s="20" t="str">
        <f t="shared" ref="J5:J35" si="0">IF(AX5=0,"",IF(I5&lt;&gt;"",AX5-I5,AX5))</f>
        <v/>
      </c>
      <c r="K5" s="20" t="str">
        <f ca="1">IF(AV5=0,AY5,IF(Feiertage!$G$2="ja","00:00",AY5))</f>
        <v>00:00</v>
      </c>
      <c r="L5" s="61" t="str">
        <f t="shared" ref="L5:L35" ca="1" si="1">IF(OR(B5&lt;=TODAY(),J5),IF(J5&lt;&gt;"",IF(J5-K5=0,"",J5-K5),IF(K5&lt;&gt;"",-K5,"")),"")</f>
        <v/>
      </c>
      <c r="N5" s="68">
        <v>41639</v>
      </c>
      <c r="O5" s="24">
        <v>0.33333333333333331</v>
      </c>
      <c r="P5" s="24">
        <v>2.0833333333333332E-2</v>
      </c>
      <c r="R5" s="69" t="str">
        <f ca="1" xml:space="preserve"> "Übertrag aus " &amp; IF( MONTH(B1)=1, YEAR(B1)-1, TEXT(EDATE(B1,-1),"MMMM"))</f>
        <v>Übertrag aus April</v>
      </c>
      <c r="S5" s="70">
        <f ca="1">IF(MONTH(B1)&gt;1,INDIRECT(TEXT(EDATE(B1,-1),"MMMM")&amp;"!s9"),"")</f>
        <v>-9.3333333333333304</v>
      </c>
      <c r="AV5">
        <f ca="1">IF(IFERROR(MATCH($B5,Feiertage!$B$2:$B$49,0)&gt;0,0),1,0)</f>
        <v>1</v>
      </c>
      <c r="AW5" s="5">
        <f ca="1">IF(WEEKDAY(C5)=WEEKDAY($N$5),$P$5,
IF(WEEKDAY(C5)=WEEKDAY($N$6),$P$6,
IF(WEEKDAY(C5)=WEEKDAY($N$7),$P$7,
IF(WEEKDAY(C5)=WEEKDAY($N$8),$P$8,
IF(WEEKDAY(C5)=WEEKDAY($N$9),$P$9,
IF(WEEKDAY(C5)=WEEKDAY($N$10),$P$10,
IF(WEEKDAY(C5)=WEEKDAY($N$11),$P$11,"")))))))</f>
        <v>2.0833333333333332E-2</v>
      </c>
      <c r="AX5" s="1">
        <f>IF(F5,IF(E5,IF(E5&gt;F5,F5+"24:00"-E5,F5-E5),0),0)+IF(G5,IF(G5,IF(G5&gt;H5,H5+"24:00"-G5,H5-G5),0),0)</f>
        <v>0</v>
      </c>
      <c r="AY5" s="1">
        <f ca="1">IF(WEEKDAY(C5)=WEEKDAY($N$5),$O$5,
IF(WEEKDAY(C5)=WEEKDAY($N$6),$O$6,
IF(WEEKDAY(C5)=WEEKDAY($N$7),$O$7,
IF(WEEKDAY(C5)=WEEKDAY($N$8),$O$8,
IF(WEEKDAY(C5)=WEEKDAY($N$9),$O$9,
IF(WEEKDAY(C5)=WEEKDAY($N$10),$O$10,
IF(WEEKDAY(C5)=WEEKDAY($N$11),$O$11,"")))))))</f>
        <v>0.33333333333333331</v>
      </c>
    </row>
    <row r="6" spans="1:51" ht="21" x14ac:dyDescent="0.35">
      <c r="B6" s="9">
        <f ca="1">B5+1</f>
        <v>42125</v>
      </c>
      <c r="C6" s="11">
        <f ca="1">B6</f>
        <v>42125</v>
      </c>
      <c r="D6" s="6"/>
      <c r="E6" s="21"/>
      <c r="F6" s="21"/>
      <c r="G6" s="21"/>
      <c r="H6" s="21"/>
      <c r="I6" s="21" t="str">
        <f ca="1">IF(AX6=0,"",IF(AW6=0,"",IF(OR(B6&lt;=TODAY(),AX6),AW6,"")))</f>
        <v/>
      </c>
      <c r="J6" s="21" t="str">
        <f t="shared" si="0"/>
        <v/>
      </c>
      <c r="K6" s="20">
        <f ca="1">IF(AV6=0,AY6,IF(Feiertage!$G$2="ja","00:00",AY6))</f>
        <v>0.33333333333333331</v>
      </c>
      <c r="L6" s="62" t="str">
        <f t="shared" ca="1" si="1"/>
        <v/>
      </c>
      <c r="N6" s="71">
        <v>41640</v>
      </c>
      <c r="O6" s="25">
        <v>0.33333333333333331</v>
      </c>
      <c r="P6" s="25">
        <v>2.0833333333333332E-2</v>
      </c>
      <c r="R6" s="72" t="s">
        <v>6</v>
      </c>
      <c r="S6" s="70">
        <f ca="1">SUM(K5:K35)</f>
        <v>6.9999999999999973</v>
      </c>
      <c r="AV6">
        <f ca="1">IF(IFERROR(MATCH($B6,Feiertage!$B$2:$B$49,0)&gt;0,0),1,0)</f>
        <v>0</v>
      </c>
      <c r="AW6" s="5">
        <f t="shared" ref="AW6:AW32" ca="1" si="2">IF(WEEKDAY(C6)=WEEKDAY($N$5),$P$5,
IF(WEEKDAY(C6)=WEEKDAY($N$6),$P$6,
IF(WEEKDAY(C6)=WEEKDAY($N$7),$P$7,
IF(WEEKDAY(C6)=WEEKDAY($N$8),$P$8,
IF(WEEKDAY(C6)=WEEKDAY($N$9),$P$9,
IF(WEEKDAY(C6)=WEEKDAY($N$10),$P$10,
IF(WEEKDAY(C6)=WEEKDAY($N$11),$P$11,"")))))))</f>
        <v>2.0833333333333332E-2</v>
      </c>
      <c r="AX6" s="1">
        <f t="shared" ref="AX6:AX35" si="3">IF(F6,IF(E6,IF(E6&gt;F6,F6+"24:00"-E6,F6-E6),0),0)+IF(G6,IF(G6,IF(G6&gt;H6,H6+"24:00"-G6,H6-G6),0),0)</f>
        <v>0</v>
      </c>
      <c r="AY6" s="1">
        <f t="shared" ref="AY6:AY32" ca="1" si="4">IF(WEEKDAY(C6)=WEEKDAY($N$5),$O$5,
IF(WEEKDAY(C6)=WEEKDAY($N$6),$O$6,
IF(WEEKDAY(C6)=WEEKDAY($N$7),$O$7,
IF(WEEKDAY(C6)=WEEKDAY($N$8),$O$8,
IF(WEEKDAY(C6)=WEEKDAY($N$9),$O$9,
IF(WEEKDAY(C6)=WEEKDAY($N$10),$O$10,
IF(WEEKDAY(C6)=WEEKDAY($N$11),$O$11,"")))))))</f>
        <v>0.33333333333333331</v>
      </c>
    </row>
    <row r="7" spans="1:51" ht="21" x14ac:dyDescent="0.35">
      <c r="B7" s="9">
        <f t="shared" ref="B7:B32" ca="1" si="5">B6+1</f>
        <v>42126</v>
      </c>
      <c r="C7" s="11">
        <f t="shared" ref="C7:C35" ca="1" si="6">B7</f>
        <v>42126</v>
      </c>
      <c r="D7" s="6"/>
      <c r="E7" s="21"/>
      <c r="F7" s="21"/>
      <c r="G7" s="21"/>
      <c r="H7" s="21"/>
      <c r="I7" s="21" t="str">
        <f t="shared" ref="I7:I35" ca="1" si="7">IF(AX7=0,"",IF(AW7=0,"",IF(OR(B7&lt;=TODAY(),AX7),AW7,"")))</f>
        <v/>
      </c>
      <c r="J7" s="21" t="str">
        <f t="shared" si="0"/>
        <v/>
      </c>
      <c r="K7" s="20">
        <f ca="1">IF(AV7=0,AY7,IF(Feiertage!$G$2="ja","00:00",AY7))</f>
        <v>0.33333333333333331</v>
      </c>
      <c r="L7" s="62" t="str">
        <f t="shared" ca="1" si="1"/>
        <v/>
      </c>
      <c r="N7" s="71">
        <v>41641</v>
      </c>
      <c r="O7" s="25">
        <v>0.33333333333333331</v>
      </c>
      <c r="P7" s="25">
        <v>2.0833333333333332E-2</v>
      </c>
      <c r="R7" s="72" t="s">
        <v>7</v>
      </c>
      <c r="S7" s="70">
        <f>SUM(J5:J35)</f>
        <v>0</v>
      </c>
      <c r="AV7">
        <f ca="1">IF(IFERROR(MATCH($B7,Feiertage!$B$2:$B$49,0)&gt;0,0),1,0)</f>
        <v>0</v>
      </c>
      <c r="AW7" s="5">
        <f t="shared" ca="1" si="2"/>
        <v>2.0833333333333332E-2</v>
      </c>
      <c r="AX7" s="1">
        <f t="shared" si="3"/>
        <v>0</v>
      </c>
      <c r="AY7" s="1">
        <f t="shared" ca="1" si="4"/>
        <v>0.33333333333333331</v>
      </c>
    </row>
    <row r="8" spans="1:51" ht="21" x14ac:dyDescent="0.35">
      <c r="B8" s="9">
        <f t="shared" ca="1" si="5"/>
        <v>42127</v>
      </c>
      <c r="C8" s="11">
        <f t="shared" ca="1" si="6"/>
        <v>42127</v>
      </c>
      <c r="D8" s="6"/>
      <c r="E8" s="21"/>
      <c r="F8" s="21"/>
      <c r="G8" s="21"/>
      <c r="H8" s="21"/>
      <c r="I8" s="21" t="str">
        <f t="shared" ca="1" si="7"/>
        <v/>
      </c>
      <c r="J8" s="21" t="str">
        <f t="shared" si="0"/>
        <v/>
      </c>
      <c r="K8" s="20">
        <f ca="1">IF(AV8=0,AY8,IF(Feiertage!$G$2="ja","00:00",AY8))</f>
        <v>0</v>
      </c>
      <c r="L8" s="62" t="str">
        <f t="shared" ca="1" si="1"/>
        <v/>
      </c>
      <c r="N8" s="71">
        <v>41642</v>
      </c>
      <c r="O8" s="25">
        <v>0.33333333333333331</v>
      </c>
      <c r="P8" s="25">
        <v>2.0833333333333332E-2</v>
      </c>
      <c r="R8" s="73" t="str">
        <f ca="1" xml:space="preserve"> "Saldo " &amp; TEXT(B1,"MMMM")</f>
        <v>Saldo Mai</v>
      </c>
      <c r="S8" s="70">
        <f ca="1">SUM(L5:L35)</f>
        <v>0</v>
      </c>
      <c r="AV8">
        <f ca="1">IF(IFERROR(MATCH($B8,Feiertage!$B$2:$B$49,0)&gt;0,0),1,0)</f>
        <v>0</v>
      </c>
      <c r="AW8" s="5">
        <f t="shared" ca="1" si="2"/>
        <v>2.0833333333333332E-2</v>
      </c>
      <c r="AX8" s="1">
        <f t="shared" si="3"/>
        <v>0</v>
      </c>
      <c r="AY8" s="1">
        <f t="shared" ca="1" si="4"/>
        <v>0</v>
      </c>
    </row>
    <row r="9" spans="1:51" ht="21.75" thickBot="1" x14ac:dyDescent="0.4">
      <c r="B9" s="9">
        <f t="shared" ca="1" si="5"/>
        <v>42128</v>
      </c>
      <c r="C9" s="11">
        <f t="shared" ca="1" si="6"/>
        <v>42128</v>
      </c>
      <c r="D9" s="6"/>
      <c r="E9" s="21"/>
      <c r="F9" s="21"/>
      <c r="G9" s="21"/>
      <c r="H9" s="21"/>
      <c r="I9" s="21" t="str">
        <f t="shared" ca="1" si="7"/>
        <v/>
      </c>
      <c r="J9" s="21" t="str">
        <f t="shared" si="0"/>
        <v/>
      </c>
      <c r="K9" s="20">
        <f ca="1">IF(AV9=0,AY9,IF(Feiertage!$G$2="ja","00:00",AY9))</f>
        <v>0</v>
      </c>
      <c r="L9" s="62" t="str">
        <f t="shared" ca="1" si="1"/>
        <v/>
      </c>
      <c r="N9" s="71">
        <v>41643</v>
      </c>
      <c r="O9" s="25">
        <v>0.33333333333333331</v>
      </c>
      <c r="P9" s="25">
        <v>2.0833333333333332E-2</v>
      </c>
      <c r="R9" s="74" t="str">
        <f ca="1" xml:space="preserve"> "Übertrag in " &amp;  IF( MONTH(B1)=12, YEAR(B1)+1, TEXT(EDATE(B1,1),"MMMM"))</f>
        <v>Übertrag in Juni</v>
      </c>
      <c r="S9" s="75">
        <f ca="1">IF(S5="",0,S5)+S8</f>
        <v>-9.3333333333333304</v>
      </c>
      <c r="AV9">
        <f ca="1">IF(IFERROR(MATCH($B9,Feiertage!$B$2:$B$49,0)&gt;0,0),1,0)</f>
        <v>0</v>
      </c>
      <c r="AW9" s="5">
        <f t="shared" ca="1" si="2"/>
        <v>2.0833333333333332E-2</v>
      </c>
      <c r="AX9" s="1">
        <f t="shared" si="3"/>
        <v>0</v>
      </c>
      <c r="AY9" s="1">
        <f t="shared" ca="1" si="4"/>
        <v>0</v>
      </c>
    </row>
    <row r="10" spans="1:51" ht="18.75" x14ac:dyDescent="0.3">
      <c r="B10" s="9">
        <f t="shared" ca="1" si="5"/>
        <v>42129</v>
      </c>
      <c r="C10" s="11">
        <f t="shared" ca="1" si="6"/>
        <v>42129</v>
      </c>
      <c r="D10" s="6"/>
      <c r="E10" s="21"/>
      <c r="F10" s="21"/>
      <c r="G10" s="21"/>
      <c r="H10" s="21"/>
      <c r="I10" s="21" t="str">
        <f t="shared" ca="1" si="7"/>
        <v/>
      </c>
      <c r="J10" s="21" t="str">
        <f t="shared" si="0"/>
        <v/>
      </c>
      <c r="K10" s="20">
        <f ca="1">IF(AV10=0,AY10,IF(Feiertage!$G$2="ja","00:00",AY10))</f>
        <v>0.33333333333333331</v>
      </c>
      <c r="L10" s="62" t="str">
        <f t="shared" ca="1" si="1"/>
        <v/>
      </c>
      <c r="N10" s="76">
        <v>41644</v>
      </c>
      <c r="O10" s="26">
        <v>0</v>
      </c>
      <c r="P10" s="26">
        <v>2.0833333333333332E-2</v>
      </c>
      <c r="AV10">
        <f ca="1">IF(IFERROR(MATCH($B10,Feiertage!$B$2:$B$49,0)&gt;0,0),1,0)</f>
        <v>0</v>
      </c>
      <c r="AW10" s="5">
        <f t="shared" ca="1" si="2"/>
        <v>2.0833333333333332E-2</v>
      </c>
      <c r="AX10" s="1">
        <f t="shared" si="3"/>
        <v>0</v>
      </c>
      <c r="AY10" s="1">
        <f t="shared" ca="1" si="4"/>
        <v>0.33333333333333331</v>
      </c>
    </row>
    <row r="11" spans="1:51" ht="19.5" thickBot="1" x14ac:dyDescent="0.35">
      <c r="B11" s="9">
        <f t="shared" ca="1" si="5"/>
        <v>42130</v>
      </c>
      <c r="C11" s="11">
        <f t="shared" ca="1" si="6"/>
        <v>42130</v>
      </c>
      <c r="D11" s="6"/>
      <c r="E11" s="21"/>
      <c r="F11" s="21"/>
      <c r="G11" s="21"/>
      <c r="H11" s="21"/>
      <c r="I11" s="21" t="str">
        <f t="shared" ca="1" si="7"/>
        <v/>
      </c>
      <c r="J11" s="21" t="str">
        <f t="shared" si="0"/>
        <v/>
      </c>
      <c r="K11" s="20">
        <f ca="1">IF(AV11=0,AY11,IF(Feiertage!$G$2="ja","00:00",AY11))</f>
        <v>0.33333333333333331</v>
      </c>
      <c r="L11" s="62" t="str">
        <f t="shared" ca="1" si="1"/>
        <v/>
      </c>
      <c r="N11" s="77">
        <v>41645</v>
      </c>
      <c r="O11" s="27">
        <v>0</v>
      </c>
      <c r="P11" s="27">
        <v>2.0833333333333332E-2</v>
      </c>
      <c r="AV11">
        <f ca="1">IF(IFERROR(MATCH($B11,Feiertage!$B$2:$B$49,0)&gt;0,0),1,0)</f>
        <v>0</v>
      </c>
      <c r="AW11" s="5">
        <f t="shared" ca="1" si="2"/>
        <v>2.0833333333333332E-2</v>
      </c>
      <c r="AX11" s="1">
        <f t="shared" si="3"/>
        <v>0</v>
      </c>
      <c r="AY11" s="1">
        <f t="shared" ca="1" si="4"/>
        <v>0.33333333333333331</v>
      </c>
    </row>
    <row r="12" spans="1:51" ht="20.25" thickTop="1" thickBot="1" x14ac:dyDescent="0.35">
      <c r="B12" s="9">
        <f t="shared" ca="1" si="5"/>
        <v>42131</v>
      </c>
      <c r="C12" s="11">
        <f t="shared" ca="1" si="6"/>
        <v>42131</v>
      </c>
      <c r="D12" s="6"/>
      <c r="E12" s="21"/>
      <c r="F12" s="21"/>
      <c r="G12" s="21"/>
      <c r="H12" s="21"/>
      <c r="I12" s="21" t="str">
        <f t="shared" ca="1" si="7"/>
        <v/>
      </c>
      <c r="J12" s="21" t="str">
        <f t="shared" si="0"/>
        <v/>
      </c>
      <c r="K12" s="20">
        <f ca="1">IF(AV12=0,AY12,IF(Feiertage!$G$2="ja","00:00",AY12))</f>
        <v>0.33333333333333331</v>
      </c>
      <c r="L12" s="62" t="str">
        <f t="shared" ca="1" si="1"/>
        <v/>
      </c>
      <c r="N12" s="78" t="s">
        <v>9</v>
      </c>
      <c r="O12" s="79">
        <f>SUM(O5:O11)</f>
        <v>1.6666666666666665</v>
      </c>
      <c r="P12" s="80"/>
      <c r="AV12">
        <f ca="1">IF(IFERROR(MATCH($B12,Feiertage!$B$2:$B$49,0)&gt;0,0),1,0)</f>
        <v>0</v>
      </c>
      <c r="AW12" s="5">
        <f t="shared" ca="1" si="2"/>
        <v>2.0833333333333332E-2</v>
      </c>
      <c r="AX12" s="1">
        <f t="shared" si="3"/>
        <v>0</v>
      </c>
      <c r="AY12" s="1">
        <f t="shared" ca="1" si="4"/>
        <v>0.33333333333333331</v>
      </c>
    </row>
    <row r="13" spans="1:51" ht="19.5" thickTop="1" x14ac:dyDescent="0.3">
      <c r="B13" s="9">
        <f t="shared" ca="1" si="5"/>
        <v>42132</v>
      </c>
      <c r="C13" s="11">
        <f t="shared" ca="1" si="6"/>
        <v>42132</v>
      </c>
      <c r="D13" s="6"/>
      <c r="E13" s="21"/>
      <c r="F13" s="21"/>
      <c r="G13" s="21"/>
      <c r="H13" s="21"/>
      <c r="I13" s="21" t="str">
        <f t="shared" ca="1" si="7"/>
        <v/>
      </c>
      <c r="J13" s="21" t="str">
        <f t="shared" si="0"/>
        <v/>
      </c>
      <c r="K13" s="20">
        <f ca="1">IF(AV13=0,AY13,IF(Feiertage!$G$2="ja","00:00",AY13))</f>
        <v>0.33333333333333331</v>
      </c>
      <c r="L13" s="62" t="str">
        <f t="shared" ca="1" si="1"/>
        <v/>
      </c>
      <c r="N13" s="64"/>
      <c r="O13" s="64"/>
      <c r="AV13">
        <f ca="1">IF(IFERROR(MATCH($B13,Feiertage!$B$2:$B$49,0)&gt;0,0),1,0)</f>
        <v>0</v>
      </c>
      <c r="AW13" s="5">
        <f t="shared" ca="1" si="2"/>
        <v>2.0833333333333332E-2</v>
      </c>
      <c r="AX13" s="1">
        <f t="shared" si="3"/>
        <v>0</v>
      </c>
      <c r="AY13" s="1">
        <f t="shared" ca="1" si="4"/>
        <v>0.33333333333333331</v>
      </c>
    </row>
    <row r="14" spans="1:51" ht="18.75" x14ac:dyDescent="0.3">
      <c r="B14" s="9">
        <f t="shared" ca="1" si="5"/>
        <v>42133</v>
      </c>
      <c r="C14" s="11">
        <f t="shared" ca="1" si="6"/>
        <v>42133</v>
      </c>
      <c r="D14" s="6"/>
      <c r="E14" s="21"/>
      <c r="F14" s="21"/>
      <c r="G14" s="21"/>
      <c r="H14" s="21"/>
      <c r="I14" s="21" t="str">
        <f t="shared" ca="1" si="7"/>
        <v/>
      </c>
      <c r="J14" s="21" t="str">
        <f t="shared" si="0"/>
        <v/>
      </c>
      <c r="K14" s="20">
        <f ca="1">IF(AV14=0,AY14,IF(Feiertage!$G$2="ja","00:00",AY14))</f>
        <v>0.33333333333333331</v>
      </c>
      <c r="L14" s="62" t="str">
        <f t="shared" ca="1" si="1"/>
        <v/>
      </c>
      <c r="N14" s="81"/>
      <c r="O14" s="82"/>
      <c r="P14" s="81"/>
      <c r="AV14">
        <f ca="1">IF(IFERROR(MATCH($B14,Feiertage!$B$2:$B$49,0)&gt;0,0),1,0)</f>
        <v>0</v>
      </c>
      <c r="AW14" s="5">
        <f t="shared" ca="1" si="2"/>
        <v>2.0833333333333332E-2</v>
      </c>
      <c r="AX14" s="1">
        <f t="shared" si="3"/>
        <v>0</v>
      </c>
      <c r="AY14" s="1">
        <f t="shared" ca="1" si="4"/>
        <v>0.33333333333333331</v>
      </c>
    </row>
    <row r="15" spans="1:51" ht="18.75" x14ac:dyDescent="0.3">
      <c r="B15" s="9">
        <f t="shared" ca="1" si="5"/>
        <v>42134</v>
      </c>
      <c r="C15" s="11">
        <f t="shared" ca="1" si="6"/>
        <v>42134</v>
      </c>
      <c r="D15" s="6"/>
      <c r="E15" s="21"/>
      <c r="F15" s="21"/>
      <c r="G15" s="21"/>
      <c r="H15" s="21"/>
      <c r="I15" s="21" t="str">
        <f t="shared" ca="1" si="7"/>
        <v/>
      </c>
      <c r="J15" s="21" t="str">
        <f t="shared" si="0"/>
        <v/>
      </c>
      <c r="K15" s="20">
        <f ca="1">IF(AV15=0,AY15,IF(Feiertage!$G$2="ja","00:00",AY15))</f>
        <v>0</v>
      </c>
      <c r="L15" s="62" t="str">
        <f ca="1">IF(OR(B15&lt;=TODAY(),J15),IF(J15&lt;&gt;"",IF(J15-K15=0,"",J15-K15),IF(K15&lt;&gt;"",-K15,"")),"")</f>
        <v/>
      </c>
      <c r="AV15">
        <f ca="1">IF(IFERROR(MATCH($B15,Feiertage!$B$2:$B$49,0)&gt;0,0),1,0)</f>
        <v>0</v>
      </c>
      <c r="AW15" s="5">
        <f t="shared" ca="1" si="2"/>
        <v>2.0833333333333332E-2</v>
      </c>
      <c r="AX15" s="1">
        <f t="shared" si="3"/>
        <v>0</v>
      </c>
      <c r="AY15" s="1">
        <f t="shared" ca="1" si="4"/>
        <v>0</v>
      </c>
    </row>
    <row r="16" spans="1:51" ht="18.75" x14ac:dyDescent="0.3">
      <c r="B16" s="9">
        <f t="shared" ca="1" si="5"/>
        <v>42135</v>
      </c>
      <c r="C16" s="11">
        <f t="shared" ca="1" si="6"/>
        <v>42135</v>
      </c>
      <c r="D16" s="6"/>
      <c r="E16" s="21"/>
      <c r="F16" s="21"/>
      <c r="G16" s="21"/>
      <c r="H16" s="21"/>
      <c r="I16" s="21" t="str">
        <f t="shared" ca="1" si="7"/>
        <v/>
      </c>
      <c r="J16" s="21" t="str">
        <f t="shared" si="0"/>
        <v/>
      </c>
      <c r="K16" s="20">
        <f ca="1">IF(AV16=0,AY16,IF(Feiertage!$G$2="ja","00:00",AY16))</f>
        <v>0</v>
      </c>
      <c r="L16" s="62" t="str">
        <f t="shared" ca="1" si="1"/>
        <v/>
      </c>
      <c r="AV16">
        <f ca="1">IF(IFERROR(MATCH($B16,Feiertage!$B$2:$B$49,0)&gt;0,0),1,0)</f>
        <v>0</v>
      </c>
      <c r="AW16" s="5">
        <f t="shared" ca="1" si="2"/>
        <v>2.0833333333333332E-2</v>
      </c>
      <c r="AX16" s="1">
        <f t="shared" si="3"/>
        <v>0</v>
      </c>
      <c r="AY16" s="1">
        <f t="shared" ca="1" si="4"/>
        <v>0</v>
      </c>
    </row>
    <row r="17" spans="2:51" ht="18.75" x14ac:dyDescent="0.3">
      <c r="B17" s="9">
        <f t="shared" ca="1" si="5"/>
        <v>42136</v>
      </c>
      <c r="C17" s="11">
        <f t="shared" ca="1" si="6"/>
        <v>42136</v>
      </c>
      <c r="D17" s="6"/>
      <c r="E17" s="21"/>
      <c r="F17" s="21"/>
      <c r="G17" s="21"/>
      <c r="H17" s="21"/>
      <c r="I17" s="21" t="str">
        <f t="shared" ca="1" si="7"/>
        <v/>
      </c>
      <c r="J17" s="21" t="str">
        <f t="shared" si="0"/>
        <v/>
      </c>
      <c r="K17" s="20">
        <f ca="1">IF(AV17=0,AY17,IF(Feiertage!$G$2="ja","00:00",AY17))</f>
        <v>0.33333333333333331</v>
      </c>
      <c r="L17" s="62" t="str">
        <f t="shared" ca="1" si="1"/>
        <v/>
      </c>
      <c r="AV17">
        <f ca="1">IF(IFERROR(MATCH($B17,Feiertage!$B$2:$B$49,0)&gt;0,0),1,0)</f>
        <v>0</v>
      </c>
      <c r="AW17" s="5">
        <f t="shared" ca="1" si="2"/>
        <v>2.0833333333333332E-2</v>
      </c>
      <c r="AX17" s="1">
        <f t="shared" si="3"/>
        <v>0</v>
      </c>
      <c r="AY17" s="1">
        <f t="shared" ca="1" si="4"/>
        <v>0.33333333333333331</v>
      </c>
    </row>
    <row r="18" spans="2:51" ht="18.75" x14ac:dyDescent="0.3">
      <c r="B18" s="9">
        <f t="shared" ca="1" si="5"/>
        <v>42137</v>
      </c>
      <c r="C18" s="11">
        <f t="shared" ca="1" si="6"/>
        <v>42137</v>
      </c>
      <c r="D18" s="6"/>
      <c r="E18" s="21"/>
      <c r="F18" s="21"/>
      <c r="G18" s="21"/>
      <c r="H18" s="21"/>
      <c r="I18" s="21" t="str">
        <f t="shared" ca="1" si="7"/>
        <v/>
      </c>
      <c r="J18" s="21" t="str">
        <f>IF(AX18=0,"",IF(I18&lt;&gt;"",AX18-I18,AX18))</f>
        <v/>
      </c>
      <c r="K18" s="20">
        <f ca="1">IF(AV18=0,AY18,IF(Feiertage!$G$2="ja","00:00",AY18))</f>
        <v>0.33333333333333331</v>
      </c>
      <c r="L18" s="62" t="str">
        <f t="shared" ca="1" si="1"/>
        <v/>
      </c>
      <c r="AV18">
        <f ca="1">IF(IFERROR(MATCH($B18,Feiertage!$B$2:$B$49,0)&gt;0,0),1,0)</f>
        <v>0</v>
      </c>
      <c r="AW18" s="5">
        <f t="shared" ca="1" si="2"/>
        <v>2.0833333333333332E-2</v>
      </c>
      <c r="AX18" s="1">
        <f t="shared" si="3"/>
        <v>0</v>
      </c>
      <c r="AY18" s="1">
        <f t="shared" ca="1" si="4"/>
        <v>0.33333333333333331</v>
      </c>
    </row>
    <row r="19" spans="2:51" ht="18.75" x14ac:dyDescent="0.3">
      <c r="B19" s="9">
        <f t="shared" ca="1" si="5"/>
        <v>42138</v>
      </c>
      <c r="C19" s="11">
        <f t="shared" ca="1" si="6"/>
        <v>42138</v>
      </c>
      <c r="D19" s="6"/>
      <c r="E19" s="21"/>
      <c r="F19" s="21"/>
      <c r="G19" s="21"/>
      <c r="H19" s="21"/>
      <c r="I19" s="21" t="str">
        <f t="shared" ca="1" si="7"/>
        <v/>
      </c>
      <c r="J19" s="21" t="str">
        <f t="shared" si="0"/>
        <v/>
      </c>
      <c r="K19" s="20">
        <f ca="1">IF(AV19=0,AY19,IF(Feiertage!$G$2="ja","00:00",AY19))</f>
        <v>0.33333333333333331</v>
      </c>
      <c r="L19" s="62" t="str">
        <f t="shared" ca="1" si="1"/>
        <v/>
      </c>
      <c r="AV19">
        <f ca="1">IF(IFERROR(MATCH($B19,Feiertage!$B$2:$B$49,0)&gt;0,0),1,0)</f>
        <v>0</v>
      </c>
      <c r="AW19" s="5">
        <f t="shared" ca="1" si="2"/>
        <v>2.0833333333333332E-2</v>
      </c>
      <c r="AX19" s="1">
        <f t="shared" si="3"/>
        <v>0</v>
      </c>
      <c r="AY19" s="1">
        <f t="shared" ca="1" si="4"/>
        <v>0.33333333333333331</v>
      </c>
    </row>
    <row r="20" spans="2:51" ht="18.75" x14ac:dyDescent="0.3">
      <c r="B20" s="9">
        <f t="shared" ca="1" si="5"/>
        <v>42139</v>
      </c>
      <c r="C20" s="11">
        <f t="shared" ca="1" si="6"/>
        <v>42139</v>
      </c>
      <c r="D20" s="6"/>
      <c r="E20" s="21"/>
      <c r="F20" s="21"/>
      <c r="G20" s="21"/>
      <c r="H20" s="21"/>
      <c r="I20" s="21" t="str">
        <f t="shared" ca="1" si="7"/>
        <v/>
      </c>
      <c r="J20" s="21" t="str">
        <f t="shared" si="0"/>
        <v/>
      </c>
      <c r="K20" s="20">
        <f ca="1">IF(AV20=0,AY20,IF(Feiertage!$G$2="ja","00:00",AY20))</f>
        <v>0.33333333333333331</v>
      </c>
      <c r="L20" s="62" t="str">
        <f t="shared" ca="1" si="1"/>
        <v/>
      </c>
      <c r="AV20">
        <f ca="1">IF(IFERROR(MATCH($B20,Feiertage!$B$2:$B$49,0)&gt;0,0),1,0)</f>
        <v>0</v>
      </c>
      <c r="AW20" s="5">
        <f t="shared" ca="1" si="2"/>
        <v>2.0833333333333332E-2</v>
      </c>
      <c r="AX20" s="1">
        <f t="shared" si="3"/>
        <v>0</v>
      </c>
      <c r="AY20" s="1">
        <f t="shared" ca="1" si="4"/>
        <v>0.33333333333333331</v>
      </c>
    </row>
    <row r="21" spans="2:51" ht="18.75" x14ac:dyDescent="0.3">
      <c r="B21" s="9">
        <f t="shared" ca="1" si="5"/>
        <v>42140</v>
      </c>
      <c r="C21" s="11">
        <f t="shared" ca="1" si="6"/>
        <v>42140</v>
      </c>
      <c r="D21" s="6"/>
      <c r="E21" s="21"/>
      <c r="F21" s="21"/>
      <c r="G21" s="21"/>
      <c r="H21" s="21"/>
      <c r="I21" s="21" t="str">
        <f t="shared" ca="1" si="7"/>
        <v/>
      </c>
      <c r="J21" s="21" t="str">
        <f t="shared" si="0"/>
        <v/>
      </c>
      <c r="K21" s="20">
        <f ca="1">IF(AV21=0,AY21,IF(Feiertage!$G$2="ja","00:00",AY21))</f>
        <v>0.33333333333333331</v>
      </c>
      <c r="L21" s="62" t="str">
        <f t="shared" ca="1" si="1"/>
        <v/>
      </c>
      <c r="AV21">
        <f ca="1">IF(IFERROR(MATCH($B21,Feiertage!$B$2:$B$49,0)&gt;0,0),1,0)</f>
        <v>0</v>
      </c>
      <c r="AW21" s="5">
        <f t="shared" ca="1" si="2"/>
        <v>2.0833333333333332E-2</v>
      </c>
      <c r="AX21" s="1">
        <f t="shared" si="3"/>
        <v>0</v>
      </c>
      <c r="AY21" s="1">
        <f t="shared" ca="1" si="4"/>
        <v>0.33333333333333331</v>
      </c>
    </row>
    <row r="22" spans="2:51" ht="18.75" x14ac:dyDescent="0.3">
      <c r="B22" s="9">
        <f t="shared" ca="1" si="5"/>
        <v>42141</v>
      </c>
      <c r="C22" s="11">
        <f t="shared" ca="1" si="6"/>
        <v>42141</v>
      </c>
      <c r="D22" s="6"/>
      <c r="E22" s="21"/>
      <c r="F22" s="21"/>
      <c r="G22" s="21"/>
      <c r="H22" s="21"/>
      <c r="I22" s="21" t="str">
        <f t="shared" ca="1" si="7"/>
        <v/>
      </c>
      <c r="J22" s="21" t="str">
        <f t="shared" si="0"/>
        <v/>
      </c>
      <c r="K22" s="20">
        <f ca="1">IF(AV22=0,AY22,IF(Feiertage!$G$2="ja","00:00",AY22))</f>
        <v>0</v>
      </c>
      <c r="L22" s="62" t="str">
        <f t="shared" ca="1" si="1"/>
        <v/>
      </c>
      <c r="AV22">
        <f ca="1">IF(IFERROR(MATCH($B22,Feiertage!$B$2:$B$49,0)&gt;0,0),1,0)</f>
        <v>0</v>
      </c>
      <c r="AW22" s="5">
        <f t="shared" ca="1" si="2"/>
        <v>2.0833333333333332E-2</v>
      </c>
      <c r="AX22" s="1">
        <f t="shared" si="3"/>
        <v>0</v>
      </c>
      <c r="AY22" s="1">
        <f t="shared" ca="1" si="4"/>
        <v>0</v>
      </c>
    </row>
    <row r="23" spans="2:51" ht="18.75" x14ac:dyDescent="0.3">
      <c r="B23" s="9">
        <f t="shared" ca="1" si="5"/>
        <v>42142</v>
      </c>
      <c r="C23" s="11">
        <f t="shared" ca="1" si="6"/>
        <v>42142</v>
      </c>
      <c r="D23" s="6"/>
      <c r="E23" s="21"/>
      <c r="F23" s="21"/>
      <c r="G23" s="21"/>
      <c r="H23" s="21"/>
      <c r="I23" s="21" t="str">
        <f t="shared" ca="1" si="7"/>
        <v/>
      </c>
      <c r="J23" s="21" t="str">
        <f t="shared" si="0"/>
        <v/>
      </c>
      <c r="K23" s="20">
        <f ca="1">IF(AV23=0,AY23,IF(Feiertage!$G$2="ja","00:00",AY23))</f>
        <v>0</v>
      </c>
      <c r="L23" s="62" t="str">
        <f t="shared" ca="1" si="1"/>
        <v/>
      </c>
      <c r="AV23">
        <f ca="1">IF(IFERROR(MATCH($B23,Feiertage!$B$2:$B$49,0)&gt;0,0),1,0)</f>
        <v>0</v>
      </c>
      <c r="AW23" s="5">
        <f t="shared" ca="1" si="2"/>
        <v>2.0833333333333332E-2</v>
      </c>
      <c r="AX23" s="1">
        <f t="shared" si="3"/>
        <v>0</v>
      </c>
      <c r="AY23" s="1">
        <f t="shared" ca="1" si="4"/>
        <v>0</v>
      </c>
    </row>
    <row r="24" spans="2:51" ht="18.75" x14ac:dyDescent="0.3">
      <c r="B24" s="9">
        <f t="shared" ca="1" si="5"/>
        <v>42143</v>
      </c>
      <c r="C24" s="11">
        <f t="shared" ca="1" si="6"/>
        <v>42143</v>
      </c>
      <c r="D24" s="6"/>
      <c r="E24" s="21"/>
      <c r="F24" s="21"/>
      <c r="G24" s="21"/>
      <c r="H24" s="21"/>
      <c r="I24" s="21" t="str">
        <f t="shared" ca="1" si="7"/>
        <v/>
      </c>
      <c r="J24" s="21" t="str">
        <f t="shared" si="0"/>
        <v/>
      </c>
      <c r="K24" s="20">
        <f ca="1">IF(AV24=0,AY24,IF(Feiertage!$G$2="ja","00:00",AY24))</f>
        <v>0.33333333333333331</v>
      </c>
      <c r="L24" s="62" t="str">
        <f t="shared" ca="1" si="1"/>
        <v/>
      </c>
      <c r="AV24">
        <f ca="1">IF(IFERROR(MATCH($B24,Feiertage!$B$2:$B$49,0)&gt;0,0),1,0)</f>
        <v>0</v>
      </c>
      <c r="AW24" s="5">
        <f t="shared" ca="1" si="2"/>
        <v>2.0833333333333332E-2</v>
      </c>
      <c r="AX24" s="1">
        <f t="shared" si="3"/>
        <v>0</v>
      </c>
      <c r="AY24" s="1">
        <f t="shared" ca="1" si="4"/>
        <v>0.33333333333333331</v>
      </c>
    </row>
    <row r="25" spans="2:51" ht="18.75" x14ac:dyDescent="0.3">
      <c r="B25" s="9">
        <f t="shared" ca="1" si="5"/>
        <v>42144</v>
      </c>
      <c r="C25" s="11">
        <f t="shared" ca="1" si="6"/>
        <v>42144</v>
      </c>
      <c r="D25" s="6"/>
      <c r="E25" s="21"/>
      <c r="F25" s="21"/>
      <c r="G25" s="21"/>
      <c r="H25" s="21"/>
      <c r="I25" s="21" t="str">
        <f t="shared" ca="1" si="7"/>
        <v/>
      </c>
      <c r="J25" s="21" t="str">
        <f t="shared" si="0"/>
        <v/>
      </c>
      <c r="K25" s="20">
        <f ca="1">IF(AV25=0,AY25,IF(Feiertage!$G$2="ja","00:00",AY25))</f>
        <v>0.33333333333333331</v>
      </c>
      <c r="L25" s="62" t="str">
        <f t="shared" ca="1" si="1"/>
        <v/>
      </c>
      <c r="AV25">
        <f ca="1">IF(IFERROR(MATCH($B25,Feiertage!$B$2:$B$49,0)&gt;0,0),1,0)</f>
        <v>0</v>
      </c>
      <c r="AW25" s="5">
        <f t="shared" ca="1" si="2"/>
        <v>2.0833333333333332E-2</v>
      </c>
      <c r="AX25" s="1">
        <f t="shared" si="3"/>
        <v>0</v>
      </c>
      <c r="AY25" s="1">
        <f t="shared" ca="1" si="4"/>
        <v>0.33333333333333331</v>
      </c>
    </row>
    <row r="26" spans="2:51" ht="18.75" x14ac:dyDescent="0.3">
      <c r="B26" s="9">
        <f t="shared" ca="1" si="5"/>
        <v>42145</v>
      </c>
      <c r="C26" s="11">
        <f t="shared" ca="1" si="6"/>
        <v>42145</v>
      </c>
      <c r="D26" s="6"/>
      <c r="E26" s="21"/>
      <c r="F26" s="21"/>
      <c r="G26" s="21"/>
      <c r="H26" s="21"/>
      <c r="I26" s="21" t="str">
        <f t="shared" ca="1" si="7"/>
        <v/>
      </c>
      <c r="J26" s="21" t="str">
        <f t="shared" si="0"/>
        <v/>
      </c>
      <c r="K26" s="20">
        <f ca="1">IF(AV26=0,AY26,IF(Feiertage!$G$2="ja","00:00",AY26))</f>
        <v>0.33333333333333331</v>
      </c>
      <c r="L26" s="62" t="str">
        <f t="shared" ca="1" si="1"/>
        <v/>
      </c>
      <c r="AV26">
        <f ca="1">IF(IFERROR(MATCH($B26,Feiertage!$B$2:$B$49,0)&gt;0,0),1,0)</f>
        <v>0</v>
      </c>
      <c r="AW26" s="5">
        <f t="shared" ca="1" si="2"/>
        <v>2.0833333333333332E-2</v>
      </c>
      <c r="AX26" s="1">
        <f t="shared" si="3"/>
        <v>0</v>
      </c>
      <c r="AY26" s="1">
        <f t="shared" ca="1" si="4"/>
        <v>0.33333333333333331</v>
      </c>
    </row>
    <row r="27" spans="2:51" ht="18.75" x14ac:dyDescent="0.3">
      <c r="B27" s="9">
        <f t="shared" ca="1" si="5"/>
        <v>42146</v>
      </c>
      <c r="C27" s="11">
        <f t="shared" ca="1" si="6"/>
        <v>42146</v>
      </c>
      <c r="D27" s="6"/>
      <c r="E27" s="21"/>
      <c r="F27" s="21"/>
      <c r="G27" s="21"/>
      <c r="H27" s="21"/>
      <c r="I27" s="21" t="str">
        <f t="shared" ca="1" si="7"/>
        <v/>
      </c>
      <c r="J27" s="21" t="str">
        <f t="shared" si="0"/>
        <v/>
      </c>
      <c r="K27" s="20">
        <f ca="1">IF(AV27=0,AY27,IF(Feiertage!$G$2="ja","00:00",AY27))</f>
        <v>0.33333333333333331</v>
      </c>
      <c r="L27" s="62" t="str">
        <f t="shared" ca="1" si="1"/>
        <v/>
      </c>
      <c r="AV27">
        <f ca="1">IF(IFERROR(MATCH($B27,Feiertage!$B$2:$B$49,0)&gt;0,0),1,0)</f>
        <v>0</v>
      </c>
      <c r="AW27" s="5">
        <f t="shared" ca="1" si="2"/>
        <v>2.0833333333333332E-2</v>
      </c>
      <c r="AX27" s="1">
        <f t="shared" si="3"/>
        <v>0</v>
      </c>
      <c r="AY27" s="1">
        <f t="shared" ca="1" si="4"/>
        <v>0.33333333333333331</v>
      </c>
    </row>
    <row r="28" spans="2:51" ht="18.75" x14ac:dyDescent="0.3">
      <c r="B28" s="9">
        <f t="shared" ca="1" si="5"/>
        <v>42147</v>
      </c>
      <c r="C28" s="11">
        <f t="shared" ca="1" si="6"/>
        <v>42147</v>
      </c>
      <c r="D28" s="6"/>
      <c r="E28" s="21"/>
      <c r="F28" s="21"/>
      <c r="G28" s="21"/>
      <c r="H28" s="21"/>
      <c r="I28" s="21" t="str">
        <f t="shared" ca="1" si="7"/>
        <v/>
      </c>
      <c r="J28" s="21" t="str">
        <f t="shared" si="0"/>
        <v/>
      </c>
      <c r="K28" s="20">
        <f ca="1">IF(AV28=0,AY28,IF(Feiertage!$G$2="ja","00:00",AY28))</f>
        <v>0.33333333333333331</v>
      </c>
      <c r="L28" s="62" t="str">
        <f t="shared" ca="1" si="1"/>
        <v/>
      </c>
      <c r="AV28">
        <f ca="1">IF(IFERROR(MATCH($B28,Feiertage!$B$2:$B$49,0)&gt;0,0),1,0)</f>
        <v>0</v>
      </c>
      <c r="AW28" s="5">
        <f t="shared" ca="1" si="2"/>
        <v>2.0833333333333332E-2</v>
      </c>
      <c r="AX28" s="1">
        <f t="shared" si="3"/>
        <v>0</v>
      </c>
      <c r="AY28" s="1">
        <f t="shared" ca="1" si="4"/>
        <v>0.33333333333333331</v>
      </c>
    </row>
    <row r="29" spans="2:51" ht="18.75" x14ac:dyDescent="0.3">
      <c r="B29" s="9">
        <f t="shared" ca="1" si="5"/>
        <v>42148</v>
      </c>
      <c r="C29" s="11">
        <f t="shared" ca="1" si="6"/>
        <v>42148</v>
      </c>
      <c r="D29" s="6"/>
      <c r="E29" s="21"/>
      <c r="F29" s="21"/>
      <c r="G29" s="21"/>
      <c r="H29" s="21"/>
      <c r="I29" s="21" t="str">
        <f t="shared" ca="1" si="7"/>
        <v/>
      </c>
      <c r="J29" s="21" t="str">
        <f t="shared" si="0"/>
        <v/>
      </c>
      <c r="K29" s="20">
        <f ca="1">IF(AV29=0,AY29,IF(Feiertage!$G$2="ja","00:00",AY29))</f>
        <v>0</v>
      </c>
      <c r="L29" s="62" t="str">
        <f t="shared" ca="1" si="1"/>
        <v/>
      </c>
      <c r="AV29">
        <f ca="1">IF(IFERROR(MATCH($B29,Feiertage!$B$2:$B$49,0)&gt;0,0),1,0)</f>
        <v>0</v>
      </c>
      <c r="AW29" s="5">
        <f t="shared" ca="1" si="2"/>
        <v>2.0833333333333332E-2</v>
      </c>
      <c r="AX29" s="1">
        <f t="shared" si="3"/>
        <v>0</v>
      </c>
      <c r="AY29" s="1">
        <f t="shared" ca="1" si="4"/>
        <v>0</v>
      </c>
    </row>
    <row r="30" spans="2:51" ht="18.75" x14ac:dyDescent="0.3">
      <c r="B30" s="9">
        <f t="shared" ca="1" si="5"/>
        <v>42149</v>
      </c>
      <c r="C30" s="11">
        <f t="shared" ca="1" si="6"/>
        <v>42149</v>
      </c>
      <c r="D30" s="6"/>
      <c r="E30" s="21"/>
      <c r="F30" s="21"/>
      <c r="G30" s="21"/>
      <c r="H30" s="21"/>
      <c r="I30" s="21" t="str">
        <f t="shared" ca="1" si="7"/>
        <v/>
      </c>
      <c r="J30" s="21" t="str">
        <f t="shared" si="0"/>
        <v/>
      </c>
      <c r="K30" s="20">
        <f ca="1">IF(AV30=0,AY30,IF(Feiertage!$G$2="ja","00:00",AY30))</f>
        <v>0</v>
      </c>
      <c r="L30" s="62" t="str">
        <f t="shared" ca="1" si="1"/>
        <v/>
      </c>
      <c r="AV30">
        <f ca="1">IF(IFERROR(MATCH($B30,Feiertage!$B$2:$B$49,0)&gt;0,0),1,0)</f>
        <v>0</v>
      </c>
      <c r="AW30" s="5">
        <f t="shared" ca="1" si="2"/>
        <v>2.0833333333333332E-2</v>
      </c>
      <c r="AX30" s="1">
        <f t="shared" si="3"/>
        <v>0</v>
      </c>
      <c r="AY30" s="1">
        <f t="shared" ca="1" si="4"/>
        <v>0</v>
      </c>
    </row>
    <row r="31" spans="2:51" ht="18.75" x14ac:dyDescent="0.3">
      <c r="B31" s="9">
        <f t="shared" ca="1" si="5"/>
        <v>42150</v>
      </c>
      <c r="C31" s="11">
        <f t="shared" ca="1" si="6"/>
        <v>42150</v>
      </c>
      <c r="D31" s="6"/>
      <c r="E31" s="21"/>
      <c r="F31" s="21"/>
      <c r="G31" s="21"/>
      <c r="H31" s="21"/>
      <c r="I31" s="21" t="str">
        <f t="shared" ca="1" si="7"/>
        <v/>
      </c>
      <c r="J31" s="21" t="str">
        <f t="shared" si="0"/>
        <v/>
      </c>
      <c r="K31" s="20">
        <f ca="1">IF(AV31=0,AY31,IF(Feiertage!$G$2="ja","00:00",AY31))</f>
        <v>0.33333333333333331</v>
      </c>
      <c r="L31" s="62" t="str">
        <f t="shared" ca="1" si="1"/>
        <v/>
      </c>
      <c r="AV31">
        <f ca="1">IF(IFERROR(MATCH($B31,Feiertage!$B$2:$B$49,0)&gt;0,0),1,0)</f>
        <v>0</v>
      </c>
      <c r="AW31" s="5">
        <f t="shared" ca="1" si="2"/>
        <v>2.0833333333333332E-2</v>
      </c>
      <c r="AX31" s="1">
        <f t="shared" si="3"/>
        <v>0</v>
      </c>
      <c r="AY31" s="1">
        <f t="shared" ca="1" si="4"/>
        <v>0.33333333333333331</v>
      </c>
    </row>
    <row r="32" spans="2:51" ht="18.75" x14ac:dyDescent="0.3">
      <c r="B32" s="9">
        <f t="shared" ca="1" si="5"/>
        <v>42151</v>
      </c>
      <c r="C32" s="11">
        <f t="shared" ca="1" si="6"/>
        <v>42151</v>
      </c>
      <c r="D32" s="6"/>
      <c r="E32" s="21"/>
      <c r="F32" s="21"/>
      <c r="G32" s="21"/>
      <c r="H32" s="21"/>
      <c r="I32" s="21" t="str">
        <f t="shared" ca="1" si="7"/>
        <v/>
      </c>
      <c r="J32" s="21" t="str">
        <f t="shared" si="0"/>
        <v/>
      </c>
      <c r="K32" s="20">
        <f ca="1">IF(AV32=0,AY32,IF(Feiertage!$G$2="ja","00:00",AY32))</f>
        <v>0.33333333333333331</v>
      </c>
      <c r="L32" s="62" t="str">
        <f t="shared" ca="1" si="1"/>
        <v/>
      </c>
      <c r="AV32">
        <f ca="1">IF(IFERROR(MATCH($B32,Feiertage!$B$2:$B$49,0)&gt;0,0),1,0)</f>
        <v>0</v>
      </c>
      <c r="AW32" s="5">
        <f t="shared" ca="1" si="2"/>
        <v>2.0833333333333332E-2</v>
      </c>
      <c r="AX32" s="1">
        <f t="shared" si="3"/>
        <v>0</v>
      </c>
      <c r="AY32" s="1">
        <f t="shared" ca="1" si="4"/>
        <v>0.33333333333333331</v>
      </c>
    </row>
    <row r="33" spans="2:51" ht="18.75" x14ac:dyDescent="0.3">
      <c r="B33" s="9">
        <f ca="1">IF(B32&lt;&gt;"",IF(MONTH($B$1)&lt;MONTH(B32+1),"",B32+1),"")</f>
        <v>42152</v>
      </c>
      <c r="C33" s="11">
        <f t="shared" ca="1" si="6"/>
        <v>42152</v>
      </c>
      <c r="D33" s="6"/>
      <c r="E33" s="21"/>
      <c r="F33" s="21"/>
      <c r="G33" s="21"/>
      <c r="H33" s="21"/>
      <c r="I33" s="21" t="str">
        <f t="shared" ca="1" si="7"/>
        <v/>
      </c>
      <c r="J33" s="21" t="str">
        <f t="shared" si="0"/>
        <v/>
      </c>
      <c r="K33" s="20">
        <f ca="1">IF(AV33=0,AY33,IF(Feiertage!$G$2="ja","00:00",AY33))</f>
        <v>0.33333333333333331</v>
      </c>
      <c r="L33" s="62" t="str">
        <f t="shared" ca="1" si="1"/>
        <v/>
      </c>
      <c r="AV33">
        <f ca="1">IF(IFERROR(MATCH($B33,Feiertage!$B$2:$B$49,0)&gt;0,0),1,0)</f>
        <v>0</v>
      </c>
      <c r="AW33" s="5">
        <f ca="1">IFERROR(IF(WEEKDAY(C33)=WEEKDAY($N$5),$P$5,
IF(WEEKDAY(C33)=WEEKDAY($N$6),$P$6,
IF(WEEKDAY(C33)=WEEKDAY($N$7),$P$7,
IF(WEEKDAY(C33)=WEEKDAY($N$8),$P$8,
IF(WEEKDAY(C33)=WEEKDAY($N$9),$P$9,
IF(WEEKDAY(C33)=WEEKDAY($N$10),$P$10,
IF(WEEKDAY(C33)=WEEKDAY($N$11),$P$11,""))))))),"")</f>
        <v>2.0833333333333332E-2</v>
      </c>
      <c r="AX33" s="1">
        <f t="shared" si="3"/>
        <v>0</v>
      </c>
      <c r="AY33" s="1">
        <f ca="1">IFERROR(IF(WEEKDAY(C33)=WEEKDAY($N$5),$O$5,
IF(WEEKDAY(C33)=WEEKDAY($N$6),$O$6,
IF(WEEKDAY(C33)=WEEKDAY($N$7),$O$7,
IF(WEEKDAY(C33)=WEEKDAY($N$8),$O$8,
IF(WEEKDAY(C33)=WEEKDAY($N$9),$O$9,
IF(WEEKDAY(C33)=WEEKDAY($N$10),$O$10,
IF(WEEKDAY(C33)=WEEKDAY($N$11),$O$11,""))))))),"")</f>
        <v>0.33333333333333331</v>
      </c>
    </row>
    <row r="34" spans="2:51" ht="18.75" x14ac:dyDescent="0.3">
      <c r="B34" s="9">
        <f t="shared" ref="B34:B35" ca="1" si="8">IF(B33&lt;&gt;"",IF(MONTH($B$1)&lt;MONTH(B33+1),"",B33+1),"")</f>
        <v>42153</v>
      </c>
      <c r="C34" s="11">
        <f t="shared" ca="1" si="6"/>
        <v>42153</v>
      </c>
      <c r="D34" s="6"/>
      <c r="E34" s="21"/>
      <c r="F34" s="21"/>
      <c r="G34" s="21"/>
      <c r="H34" s="21"/>
      <c r="I34" s="21" t="str">
        <f t="shared" ca="1" si="7"/>
        <v/>
      </c>
      <c r="J34" s="21" t="str">
        <f t="shared" si="0"/>
        <v/>
      </c>
      <c r="K34" s="20" t="str">
        <f ca="1">IF(AV34=0,AY34,IF(Feiertage!$G$2="ja","00:00",AY34))</f>
        <v>00:00</v>
      </c>
      <c r="L34" s="62" t="str">
        <f t="shared" ca="1" si="1"/>
        <v/>
      </c>
      <c r="AV34">
        <f ca="1">IF(IFERROR(MATCH($B34,Feiertage!$B$2:$B$49,0)&gt;0,0),1,0)</f>
        <v>1</v>
      </c>
      <c r="AW34" s="5">
        <f t="shared" ref="AW34:AW35" ca="1" si="9">IFERROR(IF(WEEKDAY(C34)=WEEKDAY($N$5),$P$5,
IF(WEEKDAY(C34)=WEEKDAY($N$6),$P$6,
IF(WEEKDAY(C34)=WEEKDAY($N$7),$P$7,
IF(WEEKDAY(C34)=WEEKDAY($N$8),$P$8,
IF(WEEKDAY(C34)=WEEKDAY($N$9),$P$9,
IF(WEEKDAY(C34)=WEEKDAY($N$10),$P$10,
IF(WEEKDAY(C34)=WEEKDAY($N$11),$P$11,""))))))),"")</f>
        <v>2.0833333333333332E-2</v>
      </c>
      <c r="AX34" s="1">
        <f t="shared" si="3"/>
        <v>0</v>
      </c>
      <c r="AY34" s="1">
        <f t="shared" ref="AY34:AY35" ca="1" si="10">IFERROR(IF(WEEKDAY(C34)=WEEKDAY($N$5),$O$5,
IF(WEEKDAY(C34)=WEEKDAY($N$6),$O$6,
IF(WEEKDAY(C34)=WEEKDAY($N$7),$O$7,
IF(WEEKDAY(C34)=WEEKDAY($N$8),$O$8,
IF(WEEKDAY(C34)=WEEKDAY($N$9),$O$9,
IF(WEEKDAY(C34)=WEEKDAY($N$10),$O$10,
IF(WEEKDAY(C34)=WEEKDAY($N$11),$O$11,""))))))),"")</f>
        <v>0.33333333333333331</v>
      </c>
    </row>
    <row r="35" spans="2:51" ht="19.5" thickBot="1" x14ac:dyDescent="0.35">
      <c r="B35" s="12">
        <f t="shared" ca="1" si="8"/>
        <v>42154</v>
      </c>
      <c r="C35" s="13">
        <f t="shared" ca="1" si="6"/>
        <v>42154</v>
      </c>
      <c r="D35" s="14"/>
      <c r="E35" s="22"/>
      <c r="F35" s="22"/>
      <c r="G35" s="22"/>
      <c r="H35" s="22"/>
      <c r="I35" s="23" t="str">
        <f t="shared" ca="1" si="7"/>
        <v/>
      </c>
      <c r="J35" s="23" t="str">
        <f t="shared" si="0"/>
        <v/>
      </c>
      <c r="K35" s="20">
        <f ca="1">IF(AV35=0,AY35,IF(Feiertage!$G$2="ja","00:00",AY35))</f>
        <v>0.33333333333333331</v>
      </c>
      <c r="L35" s="63" t="str">
        <f t="shared" ca="1" si="1"/>
        <v/>
      </c>
      <c r="AV35">
        <f ca="1">IF(IFERROR(MATCH($B35,Feiertage!$B$2:$B$49,0)&gt;0,0),1,0)</f>
        <v>0</v>
      </c>
      <c r="AW35" s="5">
        <f t="shared" ca="1" si="9"/>
        <v>2.0833333333333332E-2</v>
      </c>
      <c r="AX35" s="1">
        <f t="shared" si="3"/>
        <v>0</v>
      </c>
      <c r="AY35" s="1">
        <f t="shared" ca="1" si="10"/>
        <v>0.33333333333333331</v>
      </c>
    </row>
    <row r="36" spans="2:51" ht="8.25" customHeight="1" thickTop="1" x14ac:dyDescent="0.25">
      <c r="B36" s="29"/>
      <c r="C36" s="15"/>
      <c r="D36" s="15"/>
      <c r="E36" s="64"/>
      <c r="F36" s="64"/>
      <c r="G36" s="64"/>
      <c r="H36" s="64"/>
      <c r="I36" s="64"/>
      <c r="J36" s="64"/>
      <c r="K36" s="64"/>
      <c r="L36" s="64"/>
    </row>
    <row r="37" spans="2:51" x14ac:dyDescent="0.25">
      <c r="E37" s="38"/>
      <c r="F37" s="38"/>
      <c r="G37" s="38"/>
      <c r="H37" s="38"/>
      <c r="I37" s="38"/>
      <c r="J37" s="38"/>
      <c r="K37" s="65"/>
      <c r="L37" s="65"/>
    </row>
    <row r="38" spans="2:51" x14ac:dyDescent="0.25">
      <c r="E38" s="38"/>
      <c r="F38" s="38"/>
      <c r="G38" s="38"/>
      <c r="H38" s="38"/>
      <c r="I38" s="38"/>
      <c r="J38" s="38"/>
      <c r="K38" s="38"/>
      <c r="L38" s="38"/>
    </row>
    <row r="39" spans="2:51" x14ac:dyDescent="0.25">
      <c r="E39" s="38"/>
      <c r="F39" s="38"/>
      <c r="G39" s="38"/>
      <c r="H39" s="38"/>
      <c r="I39" s="38"/>
      <c r="J39" s="38"/>
      <c r="K39" s="38"/>
      <c r="L39" s="38"/>
      <c r="M39" s="83"/>
      <c r="N39" s="84"/>
      <c r="O39" s="85"/>
    </row>
    <row r="40" spans="2:51" x14ac:dyDescent="0.25">
      <c r="E40" s="38"/>
      <c r="F40" s="38"/>
      <c r="G40" s="38"/>
      <c r="H40" s="38"/>
      <c r="I40" s="38"/>
      <c r="J40" s="38"/>
      <c r="K40" s="38"/>
      <c r="L40" s="38"/>
    </row>
    <row r="41" spans="2:51" ht="15.75" x14ac:dyDescent="0.25">
      <c r="E41" s="38"/>
      <c r="F41" s="38"/>
      <c r="G41" s="38"/>
      <c r="H41" s="38"/>
      <c r="I41" s="38"/>
      <c r="J41" s="38"/>
      <c r="K41" s="38"/>
      <c r="L41" s="38"/>
      <c r="M41" s="86"/>
    </row>
    <row r="42" spans="2:51" x14ac:dyDescent="0.25">
      <c r="E42" s="38"/>
      <c r="F42" s="38"/>
      <c r="G42" s="38"/>
      <c r="H42" s="38"/>
      <c r="I42" s="38"/>
      <c r="J42" s="38"/>
      <c r="K42" s="38"/>
      <c r="L42" s="38"/>
    </row>
    <row r="43" spans="2:51" x14ac:dyDescent="0.25">
      <c r="E43" s="38"/>
      <c r="F43" s="38"/>
      <c r="G43" s="38"/>
      <c r="H43" s="38"/>
      <c r="I43" s="38"/>
      <c r="J43" s="38"/>
      <c r="K43" s="38"/>
      <c r="L43" s="38"/>
    </row>
    <row r="44" spans="2:51" x14ac:dyDescent="0.25">
      <c r="E44" s="38"/>
      <c r="F44" s="38"/>
      <c r="G44" s="38"/>
      <c r="H44" s="38"/>
      <c r="I44" s="38"/>
      <c r="J44" s="38"/>
      <c r="K44" s="38"/>
      <c r="L44" s="38"/>
    </row>
    <row r="45" spans="2:51" x14ac:dyDescent="0.25">
      <c r="E45" s="38"/>
      <c r="F45" s="38"/>
      <c r="G45" s="38"/>
      <c r="H45" s="38"/>
      <c r="I45" s="38"/>
      <c r="J45" s="38"/>
      <c r="K45" s="38"/>
      <c r="L45" s="38"/>
    </row>
    <row r="46" spans="2:51" x14ac:dyDescent="0.25">
      <c r="E46" s="38"/>
      <c r="F46" s="38"/>
      <c r="G46" s="38"/>
      <c r="H46" s="38"/>
      <c r="I46" s="38"/>
      <c r="J46" s="38"/>
      <c r="K46" s="38"/>
      <c r="L46" s="38"/>
    </row>
    <row r="47" spans="2:51" x14ac:dyDescent="0.25">
      <c r="E47" s="38"/>
      <c r="F47" s="38"/>
      <c r="G47" s="38"/>
      <c r="H47" s="38"/>
      <c r="I47" s="38"/>
      <c r="J47" s="38"/>
      <c r="K47" s="38"/>
      <c r="L47" s="38"/>
    </row>
    <row r="48" spans="2:51" x14ac:dyDescent="0.25">
      <c r="E48" s="38"/>
      <c r="F48" s="38"/>
      <c r="G48" s="38"/>
      <c r="H48" s="38"/>
      <c r="I48" s="38"/>
      <c r="J48" s="38"/>
      <c r="K48" s="38"/>
      <c r="L48" s="38"/>
    </row>
    <row r="49" spans="5:12" x14ac:dyDescent="0.25">
      <c r="E49" s="38"/>
      <c r="F49" s="38"/>
      <c r="G49" s="38"/>
      <c r="H49" s="38"/>
      <c r="I49" s="38"/>
      <c r="J49" s="38"/>
      <c r="K49" s="38"/>
      <c r="L49" s="38"/>
    </row>
    <row r="50" spans="5:12" x14ac:dyDescent="0.25">
      <c r="E50" s="38"/>
      <c r="F50" s="38"/>
      <c r="G50" s="38"/>
      <c r="H50" s="38"/>
      <c r="I50" s="38"/>
      <c r="J50" s="38"/>
      <c r="K50" s="38"/>
      <c r="L50" s="38"/>
    </row>
    <row r="51" spans="5:12" x14ac:dyDescent="0.25">
      <c r="E51" s="38"/>
      <c r="F51" s="38"/>
      <c r="G51" s="38"/>
      <c r="H51" s="38"/>
      <c r="I51" s="38"/>
      <c r="J51" s="38"/>
      <c r="K51" s="38"/>
      <c r="L51" s="38"/>
    </row>
    <row r="52" spans="5:12" x14ac:dyDescent="0.25">
      <c r="E52" s="38"/>
      <c r="F52" s="38"/>
      <c r="G52" s="38"/>
      <c r="H52" s="38"/>
      <c r="I52" s="38"/>
      <c r="J52" s="38"/>
      <c r="K52" s="38"/>
      <c r="L52" s="38"/>
    </row>
    <row r="53" spans="5:12" x14ac:dyDescent="0.25">
      <c r="E53" s="38"/>
      <c r="F53" s="38"/>
      <c r="G53" s="38"/>
      <c r="H53" s="38"/>
      <c r="I53" s="38"/>
      <c r="J53" s="38"/>
      <c r="K53" s="38"/>
      <c r="L53" s="38"/>
    </row>
    <row r="54" spans="5:12" x14ac:dyDescent="0.25">
      <c r="E54" s="38"/>
      <c r="F54" s="38"/>
      <c r="G54" s="38"/>
      <c r="H54" s="38"/>
      <c r="I54" s="38"/>
      <c r="J54" s="38"/>
      <c r="K54" s="38"/>
      <c r="L54" s="38"/>
    </row>
    <row r="55" spans="5:12" x14ac:dyDescent="0.25">
      <c r="E55" s="38"/>
      <c r="F55" s="38"/>
      <c r="G55" s="38"/>
      <c r="H55" s="38"/>
      <c r="I55" s="38"/>
      <c r="J55" s="38"/>
      <c r="K55" s="38"/>
      <c r="L55" s="38"/>
    </row>
    <row r="56" spans="5:12" x14ac:dyDescent="0.25">
      <c r="E56" s="38"/>
      <c r="F56" s="38"/>
      <c r="G56" s="38"/>
      <c r="H56" s="38"/>
      <c r="I56" s="38"/>
      <c r="J56" s="38"/>
      <c r="K56" s="38"/>
      <c r="L56" s="38"/>
    </row>
    <row r="57" spans="5:12" x14ac:dyDescent="0.25">
      <c r="E57" s="38"/>
      <c r="F57" s="38"/>
      <c r="G57" s="38"/>
      <c r="H57" s="38"/>
      <c r="I57" s="38"/>
      <c r="J57" s="38"/>
      <c r="K57" s="38"/>
      <c r="L57" s="38"/>
    </row>
    <row r="58" spans="5:12" x14ac:dyDescent="0.25">
      <c r="E58" s="38"/>
      <c r="F58" s="38"/>
      <c r="G58" s="38"/>
      <c r="H58" s="38"/>
      <c r="I58" s="38"/>
      <c r="J58" s="38"/>
      <c r="K58" s="38"/>
      <c r="L58" s="38"/>
    </row>
    <row r="59" spans="5:12" x14ac:dyDescent="0.25">
      <c r="E59" s="38"/>
      <c r="F59" s="38"/>
      <c r="G59" s="38"/>
      <c r="H59" s="38"/>
      <c r="I59" s="38"/>
      <c r="J59" s="38"/>
      <c r="K59" s="38"/>
      <c r="L59" s="38"/>
    </row>
    <row r="60" spans="5:12" x14ac:dyDescent="0.25">
      <c r="E60" s="38"/>
      <c r="F60" s="38"/>
      <c r="G60" s="38"/>
      <c r="H60" s="38"/>
      <c r="I60" s="38"/>
      <c r="J60" s="38"/>
      <c r="K60" s="38"/>
      <c r="L60" s="38"/>
    </row>
    <row r="61" spans="5:12" x14ac:dyDescent="0.25">
      <c r="E61" s="38"/>
      <c r="F61" s="38"/>
      <c r="G61" s="38"/>
      <c r="H61" s="38"/>
      <c r="I61" s="38"/>
      <c r="J61" s="38"/>
      <c r="K61" s="38"/>
      <c r="L61" s="38"/>
    </row>
    <row r="62" spans="5:12" x14ac:dyDescent="0.25">
      <c r="E62" s="38"/>
      <c r="F62" s="38"/>
      <c r="G62" s="38"/>
      <c r="H62" s="38"/>
      <c r="I62" s="38"/>
      <c r="J62" s="38"/>
      <c r="K62" s="38"/>
      <c r="L62" s="38"/>
    </row>
    <row r="63" spans="5:12" x14ac:dyDescent="0.25">
      <c r="E63" s="38"/>
      <c r="F63" s="38"/>
      <c r="G63" s="38"/>
      <c r="H63" s="38"/>
      <c r="I63" s="38"/>
      <c r="J63" s="38"/>
      <c r="K63" s="38"/>
      <c r="L63" s="38"/>
    </row>
    <row r="64" spans="5:12" x14ac:dyDescent="0.25">
      <c r="E64" s="38"/>
      <c r="F64" s="38"/>
      <c r="G64" s="38"/>
      <c r="H64" s="38"/>
      <c r="I64" s="38"/>
      <c r="J64" s="38"/>
      <c r="K64" s="38"/>
      <c r="L64" s="38"/>
    </row>
    <row r="65" spans="5:12" x14ac:dyDescent="0.25">
      <c r="E65" s="38"/>
      <c r="F65" s="38"/>
      <c r="G65" s="38"/>
      <c r="H65" s="38"/>
      <c r="I65" s="38"/>
      <c r="J65" s="38"/>
      <c r="K65" s="38"/>
      <c r="L65" s="38"/>
    </row>
    <row r="66" spans="5:12" x14ac:dyDescent="0.25">
      <c r="E66" s="38"/>
      <c r="F66" s="38"/>
      <c r="G66" s="38"/>
      <c r="H66" s="38"/>
      <c r="I66" s="38"/>
      <c r="J66" s="38"/>
      <c r="K66" s="38"/>
      <c r="L66" s="38"/>
    </row>
    <row r="67" spans="5:12" x14ac:dyDescent="0.25">
      <c r="E67" s="38"/>
      <c r="F67" s="38"/>
      <c r="G67" s="38"/>
      <c r="H67" s="38"/>
      <c r="I67" s="38"/>
      <c r="J67" s="38"/>
      <c r="K67" s="38"/>
      <c r="L67" s="38"/>
    </row>
    <row r="68" spans="5:12" x14ac:dyDescent="0.25">
      <c r="E68" s="38"/>
      <c r="F68" s="38"/>
      <c r="G68" s="38"/>
      <c r="H68" s="38"/>
      <c r="I68" s="38"/>
      <c r="J68" s="38"/>
      <c r="K68" s="38"/>
      <c r="L68" s="38"/>
    </row>
    <row r="69" spans="5:12" x14ac:dyDescent="0.25">
      <c r="E69" s="38"/>
      <c r="F69" s="38"/>
      <c r="G69" s="38"/>
      <c r="H69" s="38"/>
      <c r="I69" s="38"/>
      <c r="J69" s="38"/>
      <c r="K69" s="38"/>
      <c r="L69" s="38"/>
    </row>
    <row r="70" spans="5:12" x14ac:dyDescent="0.25">
      <c r="E70" s="38"/>
      <c r="F70" s="38"/>
      <c r="G70" s="38"/>
      <c r="H70" s="38"/>
      <c r="I70" s="38"/>
      <c r="J70" s="38"/>
      <c r="K70" s="38"/>
      <c r="L70" s="38"/>
    </row>
    <row r="71" spans="5:12" x14ac:dyDescent="0.25">
      <c r="E71" s="38"/>
      <c r="F71" s="38"/>
      <c r="G71" s="38"/>
      <c r="H71" s="38"/>
      <c r="I71" s="38"/>
      <c r="J71" s="38"/>
      <c r="K71" s="38"/>
      <c r="L71" s="38"/>
    </row>
    <row r="72" spans="5:12" x14ac:dyDescent="0.25">
      <c r="E72" s="38"/>
      <c r="F72" s="38"/>
      <c r="G72" s="38"/>
      <c r="H72" s="38"/>
      <c r="I72" s="38"/>
      <c r="J72" s="38"/>
      <c r="K72" s="38"/>
      <c r="L72" s="38"/>
    </row>
    <row r="73" spans="5:12" x14ac:dyDescent="0.25">
      <c r="E73" s="38"/>
      <c r="F73" s="38"/>
      <c r="G73" s="38"/>
      <c r="H73" s="38"/>
      <c r="I73" s="38"/>
      <c r="J73" s="38"/>
      <c r="K73" s="38"/>
      <c r="L73" s="38"/>
    </row>
    <row r="74" spans="5:12" x14ac:dyDescent="0.25">
      <c r="E74" s="38"/>
      <c r="F74" s="38"/>
      <c r="G74" s="38"/>
      <c r="H74" s="38"/>
      <c r="I74" s="38"/>
      <c r="J74" s="38"/>
      <c r="K74" s="38"/>
      <c r="L74" s="38"/>
    </row>
    <row r="75" spans="5:12" x14ac:dyDescent="0.25">
      <c r="E75" s="38"/>
      <c r="F75" s="38"/>
      <c r="G75" s="38"/>
      <c r="H75" s="38"/>
      <c r="I75" s="38"/>
      <c r="J75" s="38"/>
      <c r="K75" s="38"/>
      <c r="L75" s="38"/>
    </row>
    <row r="76" spans="5:12" x14ac:dyDescent="0.25">
      <c r="E76" s="38"/>
      <c r="F76" s="38"/>
      <c r="G76" s="38"/>
      <c r="H76" s="38"/>
      <c r="I76" s="38"/>
      <c r="J76" s="38"/>
      <c r="K76" s="38"/>
      <c r="L76" s="38"/>
    </row>
    <row r="77" spans="5:12" x14ac:dyDescent="0.25">
      <c r="E77" s="38"/>
      <c r="F77" s="38"/>
      <c r="G77" s="38"/>
      <c r="H77" s="38"/>
      <c r="I77" s="38"/>
      <c r="J77" s="38"/>
      <c r="K77" s="38"/>
      <c r="L77" s="38"/>
    </row>
    <row r="78" spans="5:12" x14ac:dyDescent="0.25">
      <c r="E78" s="38"/>
      <c r="F78" s="38"/>
      <c r="G78" s="38"/>
      <c r="H78" s="38"/>
      <c r="I78" s="38"/>
      <c r="J78" s="38"/>
      <c r="K78" s="38"/>
      <c r="L78" s="38"/>
    </row>
    <row r="79" spans="5:12" x14ac:dyDescent="0.25">
      <c r="E79" s="38"/>
      <c r="F79" s="38"/>
      <c r="G79" s="38"/>
      <c r="H79" s="38"/>
      <c r="I79" s="38"/>
      <c r="J79" s="38"/>
      <c r="K79" s="38"/>
      <c r="L79" s="38"/>
    </row>
    <row r="80" spans="5:12" x14ac:dyDescent="0.25">
      <c r="E80" s="38"/>
      <c r="F80" s="38"/>
      <c r="G80" s="38"/>
      <c r="H80" s="38"/>
      <c r="I80" s="38"/>
      <c r="J80" s="38"/>
      <c r="K80" s="38"/>
      <c r="L80" s="38"/>
    </row>
    <row r="81" spans="5:12" x14ac:dyDescent="0.25">
      <c r="E81" s="38"/>
      <c r="F81" s="38"/>
      <c r="G81" s="38"/>
      <c r="H81" s="38"/>
      <c r="I81" s="38"/>
      <c r="J81" s="38"/>
      <c r="K81" s="38"/>
      <c r="L81" s="38"/>
    </row>
    <row r="82" spans="5:12" x14ac:dyDescent="0.25">
      <c r="E82" s="38"/>
      <c r="F82" s="38"/>
      <c r="G82" s="38"/>
      <c r="H82" s="38"/>
      <c r="I82" s="38"/>
      <c r="J82" s="38"/>
      <c r="K82" s="38"/>
      <c r="L82" s="38"/>
    </row>
    <row r="83" spans="5:12" x14ac:dyDescent="0.25">
      <c r="E83" s="38"/>
      <c r="F83" s="38"/>
      <c r="G83" s="38"/>
      <c r="H83" s="38"/>
      <c r="I83" s="38"/>
      <c r="J83" s="38"/>
      <c r="K83" s="38"/>
      <c r="L83" s="38"/>
    </row>
    <row r="84" spans="5:12" x14ac:dyDescent="0.25">
      <c r="E84" s="38"/>
      <c r="F84" s="38"/>
      <c r="G84" s="38"/>
      <c r="H84" s="38"/>
      <c r="I84" s="38"/>
      <c r="J84" s="38"/>
      <c r="K84" s="38"/>
      <c r="L84" s="38"/>
    </row>
    <row r="85" spans="5:12" x14ac:dyDescent="0.25">
      <c r="E85" s="38"/>
      <c r="F85" s="38"/>
      <c r="G85" s="38"/>
      <c r="H85" s="38"/>
      <c r="I85" s="38"/>
      <c r="J85" s="38"/>
      <c r="K85" s="38"/>
      <c r="L85" s="38"/>
    </row>
    <row r="86" spans="5:12" x14ac:dyDescent="0.25">
      <c r="E86" s="38"/>
      <c r="F86" s="38"/>
      <c r="G86" s="38"/>
      <c r="H86" s="38"/>
      <c r="I86" s="38"/>
      <c r="J86" s="38"/>
      <c r="K86" s="38"/>
      <c r="L86" s="38"/>
    </row>
    <row r="87" spans="5:12" x14ac:dyDescent="0.25">
      <c r="E87" s="38"/>
      <c r="F87" s="38"/>
      <c r="G87" s="38"/>
      <c r="H87" s="38"/>
      <c r="I87" s="38"/>
      <c r="J87" s="38"/>
      <c r="K87" s="38"/>
      <c r="L87" s="38"/>
    </row>
    <row r="88" spans="5:12" x14ac:dyDescent="0.25">
      <c r="E88" s="38"/>
      <c r="F88" s="38"/>
      <c r="G88" s="38"/>
      <c r="H88" s="38"/>
      <c r="I88" s="38"/>
      <c r="J88" s="38"/>
      <c r="K88" s="38"/>
      <c r="L88" s="38"/>
    </row>
    <row r="89" spans="5:12" x14ac:dyDescent="0.25">
      <c r="E89" s="38"/>
      <c r="F89" s="38"/>
      <c r="G89" s="38"/>
      <c r="H89" s="38"/>
      <c r="I89" s="38"/>
      <c r="J89" s="38"/>
      <c r="K89" s="38"/>
      <c r="L89" s="38"/>
    </row>
    <row r="90" spans="5:12" x14ac:dyDescent="0.25">
      <c r="E90" s="38"/>
      <c r="F90" s="38"/>
      <c r="G90" s="38"/>
      <c r="H90" s="38"/>
      <c r="I90" s="38"/>
      <c r="J90" s="38"/>
      <c r="K90" s="38"/>
      <c r="L90" s="38"/>
    </row>
    <row r="91" spans="5:12" x14ac:dyDescent="0.25">
      <c r="E91" s="38"/>
      <c r="F91" s="38"/>
      <c r="G91" s="38"/>
      <c r="H91" s="38"/>
      <c r="I91" s="38"/>
      <c r="J91" s="38"/>
      <c r="K91" s="38"/>
      <c r="L91" s="38"/>
    </row>
    <row r="92" spans="5:12" x14ac:dyDescent="0.25">
      <c r="E92" s="38"/>
      <c r="F92" s="38"/>
      <c r="G92" s="38"/>
      <c r="H92" s="38"/>
      <c r="I92" s="38"/>
      <c r="J92" s="38"/>
      <c r="K92" s="38"/>
      <c r="L92" s="38"/>
    </row>
    <row r="93" spans="5:12" x14ac:dyDescent="0.25">
      <c r="E93" s="38"/>
      <c r="F93" s="38"/>
      <c r="G93" s="38"/>
      <c r="H93" s="38"/>
      <c r="I93" s="38"/>
      <c r="J93" s="38"/>
      <c r="K93" s="38"/>
      <c r="L93" s="38"/>
    </row>
    <row r="94" spans="5:12" x14ac:dyDescent="0.25">
      <c r="E94" s="38"/>
      <c r="F94" s="38"/>
      <c r="G94" s="38"/>
      <c r="H94" s="38"/>
      <c r="I94" s="38"/>
      <c r="J94" s="38"/>
      <c r="K94" s="38"/>
      <c r="L94" s="38"/>
    </row>
    <row r="95" spans="5:12" x14ac:dyDescent="0.25">
      <c r="E95" s="38"/>
      <c r="F95" s="38"/>
      <c r="G95" s="38"/>
      <c r="H95" s="38"/>
      <c r="I95" s="38"/>
      <c r="J95" s="38"/>
      <c r="K95" s="38"/>
      <c r="L95" s="38"/>
    </row>
    <row r="96" spans="5:12" x14ac:dyDescent="0.25">
      <c r="E96" s="38"/>
      <c r="F96" s="38"/>
      <c r="G96" s="38"/>
      <c r="H96" s="38"/>
      <c r="I96" s="38"/>
      <c r="J96" s="38"/>
      <c r="K96" s="38"/>
      <c r="L96" s="38"/>
    </row>
    <row r="97" spans="5:12" x14ac:dyDescent="0.25">
      <c r="E97" s="38"/>
      <c r="F97" s="38"/>
      <c r="G97" s="38"/>
      <c r="H97" s="38"/>
      <c r="I97" s="38"/>
      <c r="J97" s="38"/>
      <c r="K97" s="38"/>
      <c r="L97" s="38"/>
    </row>
    <row r="98" spans="5:12" x14ac:dyDescent="0.25">
      <c r="E98" s="38"/>
      <c r="F98" s="38"/>
      <c r="G98" s="38"/>
      <c r="H98" s="38"/>
      <c r="I98" s="38"/>
      <c r="J98" s="38"/>
      <c r="K98" s="38"/>
      <c r="L98" s="38"/>
    </row>
    <row r="99" spans="5:12" x14ac:dyDescent="0.25">
      <c r="E99" s="38"/>
      <c r="F99" s="38"/>
      <c r="G99" s="38"/>
      <c r="H99" s="38"/>
      <c r="I99" s="38"/>
      <c r="J99" s="38"/>
      <c r="K99" s="38"/>
      <c r="L99" s="38"/>
    </row>
    <row r="100" spans="5:12" x14ac:dyDescent="0.25">
      <c r="E100" s="38"/>
      <c r="F100" s="38"/>
      <c r="G100" s="38"/>
      <c r="H100" s="38"/>
      <c r="I100" s="38"/>
      <c r="J100" s="38"/>
      <c r="K100" s="38"/>
      <c r="L100" s="38"/>
    </row>
    <row r="101" spans="5:12" x14ac:dyDescent="0.25">
      <c r="E101" s="38"/>
      <c r="F101" s="38"/>
      <c r="G101" s="38"/>
      <c r="H101" s="38"/>
      <c r="I101" s="38"/>
      <c r="J101" s="38"/>
      <c r="K101" s="38"/>
      <c r="L101" s="38"/>
    </row>
    <row r="102" spans="5:12" x14ac:dyDescent="0.25">
      <c r="E102" s="38"/>
      <c r="F102" s="38"/>
      <c r="G102" s="38"/>
      <c r="H102" s="38"/>
      <c r="I102" s="38"/>
      <c r="J102" s="38"/>
      <c r="K102" s="38"/>
      <c r="L102" s="38"/>
    </row>
    <row r="103" spans="5:12" x14ac:dyDescent="0.25">
      <c r="E103" s="38"/>
      <c r="F103" s="38"/>
      <c r="G103" s="38"/>
      <c r="H103" s="38"/>
      <c r="I103" s="38"/>
      <c r="J103" s="38"/>
      <c r="K103" s="38"/>
      <c r="L103" s="38"/>
    </row>
    <row r="104" spans="5:12" x14ac:dyDescent="0.25">
      <c r="E104" s="38"/>
      <c r="F104" s="38"/>
      <c r="G104" s="38"/>
      <c r="H104" s="38"/>
      <c r="I104" s="38"/>
      <c r="J104" s="38"/>
      <c r="K104" s="38"/>
      <c r="L104" s="38"/>
    </row>
    <row r="105" spans="5:12" x14ac:dyDescent="0.25">
      <c r="E105" s="38"/>
      <c r="F105" s="38"/>
      <c r="G105" s="38"/>
      <c r="H105" s="38"/>
      <c r="I105" s="38"/>
      <c r="J105" s="38"/>
      <c r="K105" s="38"/>
      <c r="L105" s="38"/>
    </row>
    <row r="106" spans="5:12" x14ac:dyDescent="0.25">
      <c r="E106" s="38"/>
      <c r="F106" s="38"/>
      <c r="G106" s="38"/>
      <c r="H106" s="38"/>
      <c r="I106" s="38"/>
      <c r="J106" s="38"/>
      <c r="K106" s="38"/>
      <c r="L106" s="38"/>
    </row>
    <row r="107" spans="5:12" x14ac:dyDescent="0.25">
      <c r="E107" s="38"/>
      <c r="F107" s="38"/>
      <c r="G107" s="38"/>
      <c r="H107" s="38"/>
      <c r="I107" s="38"/>
      <c r="J107" s="38"/>
      <c r="K107" s="38"/>
      <c r="L107" s="38"/>
    </row>
    <row r="108" spans="5:12" x14ac:dyDescent="0.25">
      <c r="E108" s="38"/>
      <c r="F108" s="38"/>
      <c r="G108" s="38"/>
      <c r="H108" s="38"/>
      <c r="I108" s="38"/>
      <c r="J108" s="38"/>
      <c r="K108" s="38"/>
      <c r="L108" s="38"/>
    </row>
    <row r="109" spans="5:12" x14ac:dyDescent="0.25">
      <c r="E109" s="38"/>
      <c r="F109" s="38"/>
      <c r="G109" s="38"/>
      <c r="H109" s="38"/>
      <c r="I109" s="38"/>
      <c r="J109" s="38"/>
      <c r="K109" s="38"/>
      <c r="L109" s="38"/>
    </row>
    <row r="110" spans="5:12" x14ac:dyDescent="0.25">
      <c r="E110" s="38"/>
      <c r="F110" s="38"/>
      <c r="G110" s="38"/>
      <c r="H110" s="38"/>
      <c r="I110" s="38"/>
      <c r="J110" s="38"/>
      <c r="K110" s="38"/>
      <c r="L110" s="38"/>
    </row>
    <row r="111" spans="5:12" x14ac:dyDescent="0.25">
      <c r="E111" s="38"/>
      <c r="F111" s="38"/>
      <c r="G111" s="38"/>
      <c r="H111" s="38"/>
      <c r="I111" s="38"/>
      <c r="J111" s="38"/>
      <c r="K111" s="38"/>
      <c r="L111" s="38"/>
    </row>
    <row r="112" spans="5:12" x14ac:dyDescent="0.25">
      <c r="E112" s="38"/>
      <c r="F112" s="38"/>
      <c r="G112" s="38"/>
      <c r="H112" s="38"/>
      <c r="I112" s="38"/>
      <c r="J112" s="38"/>
      <c r="K112" s="38"/>
      <c r="L112" s="38"/>
    </row>
    <row r="113" spans="5:12" x14ac:dyDescent="0.25">
      <c r="E113" s="38"/>
      <c r="F113" s="38"/>
      <c r="G113" s="38"/>
      <c r="H113" s="38"/>
      <c r="I113" s="38"/>
      <c r="J113" s="38"/>
      <c r="K113" s="38"/>
      <c r="L113" s="38"/>
    </row>
    <row r="114" spans="5:12" x14ac:dyDescent="0.25">
      <c r="E114" s="38"/>
      <c r="F114" s="38"/>
      <c r="G114" s="38"/>
      <c r="H114" s="38"/>
      <c r="I114" s="38"/>
      <c r="J114" s="38"/>
      <c r="K114" s="38"/>
      <c r="L114" s="38"/>
    </row>
    <row r="115" spans="5:12" x14ac:dyDescent="0.25">
      <c r="E115" s="38"/>
      <c r="F115" s="38"/>
      <c r="G115" s="38"/>
      <c r="H115" s="38"/>
      <c r="I115" s="38"/>
      <c r="J115" s="38"/>
      <c r="K115" s="38"/>
      <c r="L115" s="38"/>
    </row>
    <row r="116" spans="5:12" x14ac:dyDescent="0.25">
      <c r="E116" s="38"/>
      <c r="F116" s="38"/>
      <c r="G116" s="38"/>
      <c r="H116" s="38"/>
      <c r="I116" s="38"/>
      <c r="J116" s="38"/>
      <c r="K116" s="38"/>
      <c r="L116" s="38"/>
    </row>
    <row r="117" spans="5:12" x14ac:dyDescent="0.25">
      <c r="E117" s="38"/>
      <c r="F117" s="38"/>
      <c r="G117" s="38"/>
      <c r="H117" s="38"/>
      <c r="I117" s="38"/>
      <c r="J117" s="38"/>
      <c r="K117" s="38"/>
      <c r="L117" s="38"/>
    </row>
    <row r="118" spans="5:12" x14ac:dyDescent="0.25">
      <c r="E118" s="38"/>
      <c r="F118" s="38"/>
      <c r="G118" s="38"/>
      <c r="H118" s="38"/>
      <c r="I118" s="38"/>
      <c r="J118" s="38"/>
      <c r="K118" s="38"/>
      <c r="L118" s="38"/>
    </row>
    <row r="119" spans="5:12" x14ac:dyDescent="0.25">
      <c r="E119" s="38"/>
      <c r="F119" s="38"/>
      <c r="G119" s="38"/>
      <c r="H119" s="38"/>
      <c r="I119" s="38"/>
      <c r="J119" s="38"/>
      <c r="K119" s="38"/>
      <c r="L119" s="38"/>
    </row>
    <row r="120" spans="5:12" x14ac:dyDescent="0.25">
      <c r="E120" s="38"/>
      <c r="F120" s="38"/>
      <c r="G120" s="38"/>
      <c r="H120" s="38"/>
      <c r="I120" s="38"/>
      <c r="J120" s="38"/>
      <c r="K120" s="38"/>
      <c r="L120" s="38"/>
    </row>
    <row r="121" spans="5:12" x14ac:dyDescent="0.25">
      <c r="E121" s="38"/>
      <c r="F121" s="38"/>
      <c r="G121" s="38"/>
      <c r="H121" s="38"/>
      <c r="I121" s="38"/>
      <c r="J121" s="38"/>
      <c r="K121" s="38"/>
      <c r="L121" s="38"/>
    </row>
    <row r="122" spans="5:12" x14ac:dyDescent="0.25">
      <c r="E122" s="38"/>
      <c r="F122" s="38"/>
      <c r="G122" s="38"/>
      <c r="H122" s="38"/>
      <c r="I122" s="38"/>
      <c r="J122" s="38"/>
      <c r="K122" s="38"/>
      <c r="L122" s="38"/>
    </row>
    <row r="123" spans="5:12" x14ac:dyDescent="0.25">
      <c r="E123" s="38"/>
      <c r="F123" s="38"/>
      <c r="G123" s="38"/>
      <c r="H123" s="38"/>
      <c r="I123" s="38"/>
      <c r="J123" s="38"/>
      <c r="K123" s="38"/>
      <c r="L123" s="38"/>
    </row>
    <row r="124" spans="5:12" x14ac:dyDescent="0.25">
      <c r="E124" s="38"/>
      <c r="F124" s="38"/>
      <c r="G124" s="38"/>
      <c r="H124" s="38"/>
      <c r="I124" s="38"/>
      <c r="J124" s="38"/>
      <c r="K124" s="38"/>
      <c r="L124" s="38"/>
    </row>
    <row r="125" spans="5:12" x14ac:dyDescent="0.25">
      <c r="E125" s="38"/>
      <c r="F125" s="38"/>
      <c r="G125" s="38"/>
      <c r="H125" s="38"/>
      <c r="I125" s="38"/>
      <c r="J125" s="38"/>
      <c r="K125" s="38"/>
      <c r="L125" s="38"/>
    </row>
    <row r="126" spans="5:12" x14ac:dyDescent="0.25">
      <c r="E126" s="38"/>
      <c r="F126" s="38"/>
      <c r="G126" s="38"/>
      <c r="H126" s="38"/>
      <c r="I126" s="38"/>
      <c r="J126" s="38"/>
      <c r="K126" s="38"/>
      <c r="L126" s="38"/>
    </row>
    <row r="127" spans="5:12" x14ac:dyDescent="0.25">
      <c r="E127" s="38"/>
      <c r="F127" s="38"/>
      <c r="G127" s="38"/>
      <c r="H127" s="38"/>
      <c r="I127" s="38"/>
      <c r="J127" s="38"/>
      <c r="K127" s="38"/>
      <c r="L127" s="38"/>
    </row>
    <row r="128" spans="5:12" x14ac:dyDescent="0.25">
      <c r="E128" s="38"/>
      <c r="F128" s="38"/>
      <c r="G128" s="38"/>
      <c r="H128" s="38"/>
      <c r="I128" s="38"/>
      <c r="J128" s="38"/>
      <c r="K128" s="38"/>
      <c r="L128" s="38"/>
    </row>
    <row r="129" spans="5:12" x14ac:dyDescent="0.25">
      <c r="E129" s="38"/>
      <c r="F129" s="38"/>
      <c r="G129" s="38"/>
      <c r="H129" s="38"/>
      <c r="I129" s="38"/>
      <c r="J129" s="38"/>
      <c r="K129" s="38"/>
      <c r="L129" s="38"/>
    </row>
    <row r="130" spans="5:12" x14ac:dyDescent="0.25">
      <c r="E130" s="38"/>
      <c r="F130" s="38"/>
      <c r="G130" s="38"/>
      <c r="H130" s="38"/>
      <c r="I130" s="38"/>
      <c r="J130" s="38"/>
      <c r="K130" s="38"/>
      <c r="L130" s="38"/>
    </row>
    <row r="131" spans="5:12" x14ac:dyDescent="0.25">
      <c r="E131" s="38"/>
      <c r="F131" s="38"/>
      <c r="G131" s="38"/>
      <c r="H131" s="38"/>
      <c r="I131" s="38"/>
      <c r="J131" s="38"/>
      <c r="K131" s="38"/>
      <c r="L131" s="38"/>
    </row>
    <row r="132" spans="5:12" x14ac:dyDescent="0.25">
      <c r="E132" s="38"/>
      <c r="F132" s="38"/>
      <c r="G132" s="38"/>
      <c r="H132" s="38"/>
      <c r="I132" s="38"/>
      <c r="J132" s="38"/>
      <c r="K132" s="38"/>
      <c r="L132" s="38"/>
    </row>
    <row r="133" spans="5:12" x14ac:dyDescent="0.25">
      <c r="E133" s="38"/>
      <c r="F133" s="38"/>
      <c r="G133" s="38"/>
      <c r="H133" s="38"/>
      <c r="I133" s="38"/>
      <c r="J133" s="38"/>
      <c r="K133" s="38"/>
      <c r="L133" s="38"/>
    </row>
    <row r="134" spans="5:12" x14ac:dyDescent="0.25">
      <c r="E134" s="38"/>
      <c r="F134" s="38"/>
      <c r="G134" s="38"/>
      <c r="H134" s="38"/>
      <c r="I134" s="38"/>
      <c r="J134" s="38"/>
      <c r="K134" s="38"/>
      <c r="L134" s="38"/>
    </row>
    <row r="135" spans="5:12" x14ac:dyDescent="0.25">
      <c r="E135" s="38"/>
      <c r="F135" s="38"/>
      <c r="G135" s="38"/>
      <c r="H135" s="38"/>
      <c r="I135" s="38"/>
      <c r="J135" s="38"/>
      <c r="K135" s="38"/>
      <c r="L135" s="38"/>
    </row>
    <row r="136" spans="5:12" x14ac:dyDescent="0.25">
      <c r="E136" s="38"/>
      <c r="F136" s="38"/>
      <c r="G136" s="38"/>
      <c r="H136" s="38"/>
      <c r="I136" s="38"/>
      <c r="J136" s="38"/>
      <c r="K136" s="38"/>
      <c r="L136" s="38"/>
    </row>
    <row r="137" spans="5:12" x14ac:dyDescent="0.25">
      <c r="E137" s="38"/>
      <c r="F137" s="38"/>
      <c r="G137" s="38"/>
      <c r="H137" s="38"/>
      <c r="I137" s="38"/>
      <c r="J137" s="38"/>
      <c r="K137" s="38"/>
      <c r="L137" s="38"/>
    </row>
    <row r="138" spans="5:12" x14ac:dyDescent="0.25">
      <c r="E138" s="38"/>
      <c r="F138" s="38"/>
      <c r="G138" s="38"/>
      <c r="H138" s="38"/>
      <c r="I138" s="38"/>
      <c r="J138" s="38"/>
      <c r="K138" s="38"/>
      <c r="L138" s="38"/>
    </row>
    <row r="139" spans="5:12" x14ac:dyDescent="0.25">
      <c r="E139" s="38"/>
      <c r="F139" s="38"/>
      <c r="G139" s="38"/>
      <c r="H139" s="38"/>
      <c r="I139" s="38"/>
      <c r="J139" s="38"/>
      <c r="K139" s="38"/>
      <c r="L139" s="38"/>
    </row>
    <row r="140" spans="5:12" x14ac:dyDescent="0.25">
      <c r="E140" s="38"/>
      <c r="F140" s="38"/>
      <c r="G140" s="38"/>
      <c r="H140" s="38"/>
      <c r="I140" s="38"/>
      <c r="J140" s="38"/>
      <c r="K140" s="38"/>
      <c r="L140" s="38"/>
    </row>
    <row r="141" spans="5:12" x14ac:dyDescent="0.25">
      <c r="E141" s="38"/>
      <c r="F141" s="38"/>
      <c r="G141" s="38"/>
      <c r="H141" s="38"/>
      <c r="I141" s="38"/>
      <c r="J141" s="38"/>
      <c r="K141" s="38"/>
      <c r="L141" s="38"/>
    </row>
    <row r="142" spans="5:12" x14ac:dyDescent="0.25">
      <c r="E142" s="38"/>
      <c r="F142" s="38"/>
      <c r="G142" s="38"/>
      <c r="H142" s="38"/>
      <c r="I142" s="38"/>
      <c r="J142" s="38"/>
      <c r="K142" s="38"/>
      <c r="L142" s="38"/>
    </row>
    <row r="143" spans="5:12" x14ac:dyDescent="0.25">
      <c r="E143" s="38"/>
      <c r="F143" s="38"/>
      <c r="G143" s="38"/>
      <c r="H143" s="38"/>
      <c r="I143" s="38"/>
      <c r="J143" s="38"/>
      <c r="K143" s="38"/>
      <c r="L143" s="38"/>
    </row>
    <row r="144" spans="5:12" x14ac:dyDescent="0.25">
      <c r="E144" s="38"/>
      <c r="F144" s="38"/>
      <c r="G144" s="38"/>
      <c r="H144" s="38"/>
      <c r="I144" s="38"/>
      <c r="J144" s="38"/>
      <c r="K144" s="38"/>
      <c r="L144" s="38"/>
    </row>
    <row r="145" spans="5:12" x14ac:dyDescent="0.25">
      <c r="E145" s="38"/>
      <c r="F145" s="38"/>
      <c r="G145" s="38"/>
      <c r="H145" s="38"/>
      <c r="I145" s="38"/>
      <c r="J145" s="38"/>
      <c r="K145" s="38"/>
      <c r="L145" s="38"/>
    </row>
    <row r="146" spans="5:12" x14ac:dyDescent="0.25">
      <c r="E146" s="38"/>
      <c r="F146" s="38"/>
      <c r="G146" s="38"/>
      <c r="H146" s="38"/>
      <c r="I146" s="38"/>
      <c r="J146" s="38"/>
      <c r="K146" s="38"/>
      <c r="L146" s="38"/>
    </row>
    <row r="147" spans="5:12" x14ac:dyDescent="0.25">
      <c r="E147" s="38"/>
      <c r="F147" s="38"/>
      <c r="G147" s="38"/>
      <c r="H147" s="38"/>
      <c r="I147" s="38"/>
      <c r="J147" s="38"/>
      <c r="K147" s="38"/>
      <c r="L147" s="38"/>
    </row>
    <row r="148" spans="5:12" x14ac:dyDescent="0.25">
      <c r="E148" s="38"/>
      <c r="F148" s="38"/>
      <c r="G148" s="38"/>
      <c r="H148" s="38"/>
      <c r="I148" s="38"/>
      <c r="J148" s="38"/>
      <c r="K148" s="38"/>
      <c r="L148" s="38"/>
    </row>
    <row r="149" spans="5:12" x14ac:dyDescent="0.25">
      <c r="E149" s="38"/>
      <c r="F149" s="38"/>
      <c r="G149" s="38"/>
      <c r="H149" s="38"/>
      <c r="I149" s="38"/>
      <c r="J149" s="38"/>
      <c r="K149" s="38"/>
      <c r="L149" s="38"/>
    </row>
    <row r="150" spans="5:12" x14ac:dyDescent="0.25">
      <c r="E150" s="38"/>
      <c r="F150" s="38"/>
      <c r="G150" s="38"/>
      <c r="H150" s="38"/>
      <c r="I150" s="38"/>
      <c r="J150" s="38"/>
      <c r="K150" s="38"/>
      <c r="L150" s="38"/>
    </row>
    <row r="151" spans="5:12" x14ac:dyDescent="0.25">
      <c r="E151" s="38"/>
      <c r="F151" s="38"/>
      <c r="G151" s="38"/>
      <c r="H151" s="38"/>
      <c r="I151" s="38"/>
      <c r="J151" s="38"/>
      <c r="K151" s="38"/>
      <c r="L151" s="38"/>
    </row>
    <row r="152" spans="5:12" x14ac:dyDescent="0.25">
      <c r="E152" s="38"/>
      <c r="F152" s="38"/>
      <c r="G152" s="38"/>
      <c r="H152" s="38"/>
      <c r="I152" s="38"/>
      <c r="J152" s="38"/>
      <c r="K152" s="38"/>
      <c r="L152" s="38"/>
    </row>
    <row r="153" spans="5:12" x14ac:dyDescent="0.25">
      <c r="E153" s="38"/>
      <c r="F153" s="38"/>
      <c r="G153" s="38"/>
      <c r="H153" s="38"/>
      <c r="I153" s="38"/>
      <c r="J153" s="38"/>
      <c r="K153" s="38"/>
      <c r="L153" s="38"/>
    </row>
    <row r="154" spans="5:12" x14ac:dyDescent="0.25">
      <c r="E154" s="38"/>
      <c r="F154" s="38"/>
      <c r="G154" s="38"/>
      <c r="H154" s="38"/>
      <c r="I154" s="38"/>
      <c r="J154" s="38"/>
      <c r="K154" s="38"/>
      <c r="L154" s="38"/>
    </row>
    <row r="155" spans="5:12" x14ac:dyDescent="0.25">
      <c r="E155" s="38"/>
      <c r="F155" s="38"/>
      <c r="G155" s="38"/>
      <c r="H155" s="38"/>
      <c r="I155" s="38"/>
      <c r="J155" s="38"/>
      <c r="K155" s="38"/>
      <c r="L155" s="38"/>
    </row>
    <row r="156" spans="5:12" x14ac:dyDescent="0.25">
      <c r="E156" s="38"/>
      <c r="F156" s="38"/>
      <c r="G156" s="38"/>
      <c r="H156" s="38"/>
      <c r="I156" s="38"/>
      <c r="J156" s="38"/>
      <c r="K156" s="38"/>
      <c r="L156" s="38"/>
    </row>
    <row r="157" spans="5:12" x14ac:dyDescent="0.25">
      <c r="E157" s="38"/>
      <c r="F157" s="38"/>
      <c r="G157" s="38"/>
      <c r="H157" s="38"/>
      <c r="I157" s="38"/>
      <c r="J157" s="38"/>
      <c r="K157" s="38"/>
      <c r="L157" s="38"/>
    </row>
    <row r="158" spans="5:12" x14ac:dyDescent="0.25">
      <c r="E158" s="38"/>
      <c r="F158" s="38"/>
      <c r="G158" s="38"/>
      <c r="H158" s="38"/>
      <c r="I158" s="38"/>
      <c r="J158" s="38"/>
      <c r="K158" s="38"/>
      <c r="L158" s="38"/>
    </row>
    <row r="159" spans="5:12" x14ac:dyDescent="0.25">
      <c r="E159" s="38"/>
      <c r="F159" s="38"/>
      <c r="G159" s="38"/>
      <c r="H159" s="38"/>
      <c r="I159" s="38"/>
      <c r="J159" s="38"/>
      <c r="K159" s="38"/>
      <c r="L159" s="38"/>
    </row>
    <row r="160" spans="5:12" x14ac:dyDescent="0.25">
      <c r="E160" s="38"/>
      <c r="F160" s="38"/>
      <c r="G160" s="38"/>
      <c r="H160" s="38"/>
      <c r="I160" s="38"/>
      <c r="J160" s="38"/>
      <c r="K160" s="38"/>
      <c r="L160" s="38"/>
    </row>
    <row r="161" spans="5:12" x14ac:dyDescent="0.25">
      <c r="E161" s="38"/>
      <c r="F161" s="38"/>
      <c r="G161" s="38"/>
      <c r="H161" s="38"/>
      <c r="I161" s="38"/>
      <c r="J161" s="38"/>
      <c r="K161" s="38"/>
      <c r="L161" s="38"/>
    </row>
    <row r="162" spans="5:12" x14ac:dyDescent="0.25">
      <c r="E162" s="38"/>
      <c r="F162" s="38"/>
      <c r="G162" s="38"/>
      <c r="H162" s="38"/>
      <c r="I162" s="38"/>
      <c r="J162" s="38"/>
      <c r="K162" s="38"/>
      <c r="L162" s="38"/>
    </row>
    <row r="163" spans="5:12" x14ac:dyDescent="0.25">
      <c r="E163" s="38"/>
      <c r="F163" s="38"/>
      <c r="G163" s="38"/>
      <c r="H163" s="38"/>
      <c r="I163" s="38"/>
      <c r="J163" s="38"/>
      <c r="K163" s="38"/>
      <c r="L163" s="38"/>
    </row>
  </sheetData>
  <sheetProtection algorithmName="SHA-512" hashValue="ZodFAGj0VAYeicvvE2zTxhtCHCwpWufoSDR/vw9FiAHp6X31BObhtq3cQRDx2JGEgFItsaSgvN4yQ73qL9PlSQ==" saltValue="jtNR2+T0g6vDht9VHSpiSA==" spinCount="100000" sheet="1" insertColumns="0" selectLockedCells="1"/>
  <customSheetViews>
    <customSheetView guid="{4652D98A-10A8-4A41-BE02-6BC110D8BB01}" showGridLines="0">
      <pane xSplit="4" ySplit="4" topLeftCell="E5"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17" priority="2" stopIfTrue="1">
      <formula>WEEKDAY($B5,2)&gt;5</formula>
    </cfRule>
  </conditionalFormatting>
  <pageMargins left="0.7" right="0.7" top="0.78740157499999996" bottom="0.78740157499999996"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 stopIfTrue="1" id="{0AD78860-125F-4476-AA28-EE584550BE27}">
            <xm:f>MATCH($B5,Feiertage!$B$2:$B$49,0)&gt;0</xm:f>
            <x14:dxf>
              <fill>
                <patternFill>
                  <bgColor theme="5" tint="0.59996337778862885"/>
                </patternFill>
              </fill>
            </x14:dxf>
          </x14:cfRule>
          <xm:sqref>B5:L35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163"/>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RowHeight="15" x14ac:dyDescent="0.25"/>
  <cols>
    <col min="1" max="1" width="2.28515625" customWidth="1"/>
    <col min="2" max="2" width="8.85546875" customWidth="1"/>
    <col min="3" max="3" width="5.7109375" customWidth="1"/>
    <col min="4" max="4" width="0.85546875" customWidth="1"/>
    <col min="5" max="8" width="6.7109375" customWidth="1"/>
    <col min="9" max="9" width="8.85546875" customWidth="1"/>
    <col min="10" max="10" width="14" customWidth="1"/>
    <col min="11" max="11" width="13.7109375" customWidth="1"/>
    <col min="12" max="12" width="14.140625" customWidth="1"/>
    <col min="13" max="13" width="13.28515625" style="38" customWidth="1"/>
    <col min="14" max="14" width="19.5703125" style="38" customWidth="1"/>
    <col min="15" max="15" width="15.7109375" style="38" customWidth="1"/>
    <col min="16" max="17" width="11.42578125" style="38"/>
    <col min="18" max="18" width="30.7109375" style="38" customWidth="1"/>
    <col min="19" max="19" width="13.28515625" style="38" customWidth="1"/>
    <col min="20" max="24" width="11.42578125" style="38"/>
    <col min="48" max="48" width="11.140625" customWidth="1"/>
    <col min="49" max="49" width="7.7109375" customWidth="1"/>
    <col min="50" max="50" width="6.7109375" customWidth="1"/>
    <col min="51" max="51" width="8" customWidth="1"/>
  </cols>
  <sheetData>
    <row r="1" spans="1:51" ht="28.5" x14ac:dyDescent="0.45">
      <c r="A1" s="55">
        <v>41639</v>
      </c>
      <c r="B1" s="92">
        <f ca="1">DATEVALUE("1 " &amp; RIGHT(CELL("dateiname",$A$1),LEN(CELL("dateiname",$A$1))-FIND("]",CELL("dateiname",$A$1))) &amp; " " &amp; YEAR(Januar!$A$1))</f>
        <v>42155</v>
      </c>
      <c r="C1" s="92"/>
      <c r="D1" s="92"/>
      <c r="E1" s="92"/>
      <c r="F1" s="92"/>
      <c r="G1" s="92"/>
      <c r="H1" s="92"/>
      <c r="I1" s="92"/>
      <c r="J1" s="92"/>
      <c r="K1" s="92"/>
      <c r="L1" s="92"/>
    </row>
    <row r="2" spans="1:51" ht="15.75" thickBot="1" x14ac:dyDescent="0.3">
      <c r="E2" s="38"/>
      <c r="F2" s="38"/>
      <c r="G2" s="38"/>
      <c r="H2" s="38"/>
      <c r="I2" s="38"/>
      <c r="J2" s="38"/>
      <c r="K2" s="38"/>
      <c r="L2" s="38"/>
    </row>
    <row r="3" spans="1:51" ht="19.5" thickBot="1" x14ac:dyDescent="0.35">
      <c r="E3" s="89" t="s">
        <v>0</v>
      </c>
      <c r="F3" s="90"/>
      <c r="G3" s="90"/>
      <c r="H3" s="91"/>
      <c r="I3" s="57"/>
      <c r="J3" s="57"/>
      <c r="K3" s="57"/>
      <c r="L3" s="57"/>
      <c r="N3" s="89" t="s">
        <v>10</v>
      </c>
      <c r="O3" s="90"/>
      <c r="P3" s="91"/>
    </row>
    <row r="4" spans="1:51" ht="19.5" thickBot="1" x14ac:dyDescent="0.35">
      <c r="B4" s="16" t="s">
        <v>4</v>
      </c>
      <c r="C4" s="17" t="s">
        <v>5</v>
      </c>
      <c r="D4" s="7"/>
      <c r="E4" s="58" t="s">
        <v>1</v>
      </c>
      <c r="F4" s="59" t="s">
        <v>2</v>
      </c>
      <c r="G4" s="59" t="s">
        <v>1</v>
      </c>
      <c r="H4" s="59" t="s">
        <v>2</v>
      </c>
      <c r="I4" s="59" t="s">
        <v>3</v>
      </c>
      <c r="J4" s="59" t="s">
        <v>7</v>
      </c>
      <c r="K4" s="59" t="s">
        <v>6</v>
      </c>
      <c r="L4" s="60" t="s">
        <v>52</v>
      </c>
      <c r="N4" s="66" t="s">
        <v>8</v>
      </c>
      <c r="O4" s="67" t="s">
        <v>6</v>
      </c>
      <c r="P4" s="67" t="s">
        <v>3</v>
      </c>
      <c r="R4" s="87" t="s">
        <v>13</v>
      </c>
      <c r="S4" s="88"/>
      <c r="AV4" s="56" t="s">
        <v>50</v>
      </c>
      <c r="AW4" s="2" t="s">
        <v>3</v>
      </c>
      <c r="AX4" s="3" t="s">
        <v>7</v>
      </c>
      <c r="AY4" s="4" t="s">
        <v>6</v>
      </c>
    </row>
    <row r="5" spans="1:51" ht="21.75" thickTop="1" x14ac:dyDescent="0.35">
      <c r="B5" s="8">
        <f ca="1">B1</f>
        <v>42155</v>
      </c>
      <c r="C5" s="10">
        <f ca="1">B5</f>
        <v>42155</v>
      </c>
      <c r="D5" s="19"/>
      <c r="E5" s="20"/>
      <c r="F5" s="20"/>
      <c r="G5" s="20"/>
      <c r="H5" s="20"/>
      <c r="I5" s="20" t="str">
        <f ca="1">IF(AX5=0,"",IF(AW5=0,"",IF(OR(B5&lt;=TODAY(),AX5),AW5,"")))</f>
        <v/>
      </c>
      <c r="J5" s="20" t="str">
        <f t="shared" ref="J5:J35" si="0">IF(AX5=0,"",IF(I5&lt;&gt;"",AX5-I5,AX5))</f>
        <v/>
      </c>
      <c r="K5" s="20">
        <f ca="1">IF(AV5=0,AY5,IF(Feiertage!$G$2="ja","00:00",AY5))</f>
        <v>0</v>
      </c>
      <c r="L5" s="61" t="str">
        <f t="shared" ref="L5:L35" ca="1" si="1">IF(OR(B5&lt;=TODAY(),J5),IF(J5&lt;&gt;"",IF(J5-K5=0,"",J5-K5),IF(K5&lt;&gt;"",-K5,"")),"")</f>
        <v/>
      </c>
      <c r="N5" s="68">
        <v>41639</v>
      </c>
      <c r="O5" s="24">
        <v>0.33333333333333331</v>
      </c>
      <c r="P5" s="24">
        <v>2.0833333333333332E-2</v>
      </c>
      <c r="R5" s="69" t="str">
        <f ca="1" xml:space="preserve"> "Übertrag aus " &amp; IF( MONTH(B1)=1, YEAR(B1)-1, TEXT(EDATE(B1,-1),"MMMM"))</f>
        <v>Übertrag aus Mai</v>
      </c>
      <c r="S5" s="70">
        <f ca="1">IF(MONTH(B1)&gt;1,INDIRECT(TEXT(EDATE(B1,-1),"MMMM")&amp;"!s9"),"")</f>
        <v>-9.3333333333333304</v>
      </c>
      <c r="AV5">
        <f ca="1">IF(IFERROR(MATCH($B5,Feiertage!$B$2:$B$49,0)&gt;0,0),1,0)</f>
        <v>0</v>
      </c>
      <c r="AW5" s="5">
        <f ca="1">IF(WEEKDAY(C5)=WEEKDAY($N$5),$P$5,
IF(WEEKDAY(C5)=WEEKDAY($N$6),$P$6,
IF(WEEKDAY(C5)=WEEKDAY($N$7),$P$7,
IF(WEEKDAY(C5)=WEEKDAY($N$8),$P$8,
IF(WEEKDAY(C5)=WEEKDAY($N$9),$P$9,
IF(WEEKDAY(C5)=WEEKDAY($N$10),$P$10,
IF(WEEKDAY(C5)=WEEKDAY($N$11),$P$11,"")))))))</f>
        <v>2.0833333333333332E-2</v>
      </c>
      <c r="AX5" s="1">
        <f>IF(F5,IF(E5,IF(E5&gt;F5,F5+"24:00"-E5,F5-E5),0),0)+IF(G5,IF(G5,IF(G5&gt;H5,H5+"24:00"-G5,H5-G5),0),0)</f>
        <v>0</v>
      </c>
      <c r="AY5" s="1">
        <f ca="1">IF(WEEKDAY(C5)=WEEKDAY($N$5),$O$5,
IF(WEEKDAY(C5)=WEEKDAY($N$6),$O$6,
IF(WEEKDAY(C5)=WEEKDAY($N$7),$O$7,
IF(WEEKDAY(C5)=WEEKDAY($N$8),$O$8,
IF(WEEKDAY(C5)=WEEKDAY($N$9),$O$9,
IF(WEEKDAY(C5)=WEEKDAY($N$10),$O$10,
IF(WEEKDAY(C5)=WEEKDAY($N$11),$O$11,"")))))))</f>
        <v>0</v>
      </c>
    </row>
    <row r="6" spans="1:51" ht="21" x14ac:dyDescent="0.35">
      <c r="B6" s="9">
        <f ca="1">B5+1</f>
        <v>42156</v>
      </c>
      <c r="C6" s="11">
        <f ca="1">B6</f>
        <v>42156</v>
      </c>
      <c r="D6" s="6"/>
      <c r="E6" s="21"/>
      <c r="F6" s="21"/>
      <c r="G6" s="21"/>
      <c r="H6" s="21"/>
      <c r="I6" s="21" t="str">
        <f ca="1">IF(AX6=0,"",IF(AW6=0,"",IF(OR(B6&lt;=TODAY(),AX6),AW6,"")))</f>
        <v/>
      </c>
      <c r="J6" s="21" t="str">
        <f t="shared" si="0"/>
        <v/>
      </c>
      <c r="K6" s="20">
        <f ca="1">IF(AV6=0,AY6,IF(Feiertage!$G$2="ja","00:00",AY6))</f>
        <v>0</v>
      </c>
      <c r="L6" s="62" t="str">
        <f t="shared" ca="1" si="1"/>
        <v/>
      </c>
      <c r="N6" s="71">
        <v>41640</v>
      </c>
      <c r="O6" s="25">
        <v>0.33333333333333331</v>
      </c>
      <c r="P6" s="25">
        <v>2.0833333333333332E-2</v>
      </c>
      <c r="R6" s="72" t="s">
        <v>6</v>
      </c>
      <c r="S6" s="70">
        <f ca="1">SUM(K5:K35)</f>
        <v>6.3333333333333313</v>
      </c>
      <c r="AV6">
        <f ca="1">IF(IFERROR(MATCH($B6,Feiertage!$B$2:$B$49,0)&gt;0,0),1,0)</f>
        <v>0</v>
      </c>
      <c r="AW6" s="5">
        <f t="shared" ref="AW6:AW32" ca="1" si="2">IF(WEEKDAY(C6)=WEEKDAY($N$5),$P$5,
IF(WEEKDAY(C6)=WEEKDAY($N$6),$P$6,
IF(WEEKDAY(C6)=WEEKDAY($N$7),$P$7,
IF(WEEKDAY(C6)=WEEKDAY($N$8),$P$8,
IF(WEEKDAY(C6)=WEEKDAY($N$9),$P$9,
IF(WEEKDAY(C6)=WEEKDAY($N$10),$P$10,
IF(WEEKDAY(C6)=WEEKDAY($N$11),$P$11,"")))))))</f>
        <v>2.0833333333333332E-2</v>
      </c>
      <c r="AX6" s="1">
        <f t="shared" ref="AX6:AX35" si="3">IF(F6,IF(E6,IF(E6&gt;F6,F6+"24:00"-E6,F6-E6),0),0)+IF(G6,IF(G6,IF(G6&gt;H6,H6+"24:00"-G6,H6-G6),0),0)</f>
        <v>0</v>
      </c>
      <c r="AY6" s="1">
        <f t="shared" ref="AY6:AY32" ca="1" si="4">IF(WEEKDAY(C6)=WEEKDAY($N$5),$O$5,
IF(WEEKDAY(C6)=WEEKDAY($N$6),$O$6,
IF(WEEKDAY(C6)=WEEKDAY($N$7),$O$7,
IF(WEEKDAY(C6)=WEEKDAY($N$8),$O$8,
IF(WEEKDAY(C6)=WEEKDAY($N$9),$O$9,
IF(WEEKDAY(C6)=WEEKDAY($N$10),$O$10,
IF(WEEKDAY(C6)=WEEKDAY($N$11),$O$11,"")))))))</f>
        <v>0</v>
      </c>
    </row>
    <row r="7" spans="1:51" ht="21" x14ac:dyDescent="0.35">
      <c r="B7" s="9">
        <f t="shared" ref="B7:B32" ca="1" si="5">B6+1</f>
        <v>42157</v>
      </c>
      <c r="C7" s="11">
        <f t="shared" ref="C7:C35" ca="1" si="6">B7</f>
        <v>42157</v>
      </c>
      <c r="D7" s="6"/>
      <c r="E7" s="21"/>
      <c r="F7" s="21"/>
      <c r="G7" s="21"/>
      <c r="H7" s="21"/>
      <c r="I7" s="21" t="str">
        <f t="shared" ref="I7:I35" ca="1" si="7">IF(AX7=0,"",IF(AW7=0,"",IF(OR(B7&lt;=TODAY(),AX7),AW7,"")))</f>
        <v/>
      </c>
      <c r="J7" s="21" t="str">
        <f t="shared" si="0"/>
        <v/>
      </c>
      <c r="K7" s="20">
        <f ca="1">IF(AV7=0,AY7,IF(Feiertage!$G$2="ja","00:00",AY7))</f>
        <v>0.33333333333333331</v>
      </c>
      <c r="L7" s="62" t="str">
        <f t="shared" ca="1" si="1"/>
        <v/>
      </c>
      <c r="N7" s="71">
        <v>41641</v>
      </c>
      <c r="O7" s="25">
        <v>0.33333333333333331</v>
      </c>
      <c r="P7" s="25">
        <v>2.0833333333333332E-2</v>
      </c>
      <c r="R7" s="72" t="s">
        <v>7</v>
      </c>
      <c r="S7" s="70">
        <f>SUM(J5:J35)</f>
        <v>0</v>
      </c>
      <c r="AV7">
        <f ca="1">IF(IFERROR(MATCH($B7,Feiertage!$B$2:$B$49,0)&gt;0,0),1,0)</f>
        <v>0</v>
      </c>
      <c r="AW7" s="5">
        <f t="shared" ca="1" si="2"/>
        <v>2.0833333333333332E-2</v>
      </c>
      <c r="AX7" s="1">
        <f t="shared" si="3"/>
        <v>0</v>
      </c>
      <c r="AY7" s="1">
        <f t="shared" ca="1" si="4"/>
        <v>0.33333333333333331</v>
      </c>
    </row>
    <row r="8" spans="1:51" ht="21" x14ac:dyDescent="0.35">
      <c r="B8" s="9">
        <f t="shared" ca="1" si="5"/>
        <v>42158</v>
      </c>
      <c r="C8" s="11">
        <f t="shared" ca="1" si="6"/>
        <v>42158</v>
      </c>
      <c r="D8" s="6"/>
      <c r="E8" s="21"/>
      <c r="F8" s="21"/>
      <c r="G8" s="21"/>
      <c r="H8" s="21"/>
      <c r="I8" s="21" t="str">
        <f t="shared" ca="1" si="7"/>
        <v/>
      </c>
      <c r="J8" s="21" t="str">
        <f t="shared" si="0"/>
        <v/>
      </c>
      <c r="K8" s="20">
        <f ca="1">IF(AV8=0,AY8,IF(Feiertage!$G$2="ja","00:00",AY8))</f>
        <v>0.33333333333333331</v>
      </c>
      <c r="L8" s="62" t="str">
        <f t="shared" ca="1" si="1"/>
        <v/>
      </c>
      <c r="N8" s="71">
        <v>41642</v>
      </c>
      <c r="O8" s="25">
        <v>0.33333333333333331</v>
      </c>
      <c r="P8" s="25">
        <v>2.0833333333333332E-2</v>
      </c>
      <c r="R8" s="73" t="str">
        <f ca="1" xml:space="preserve"> "Saldo " &amp; TEXT(B1,"MMMM")</f>
        <v>Saldo Juni</v>
      </c>
      <c r="S8" s="70">
        <f ca="1">SUM(L5:L35)</f>
        <v>0</v>
      </c>
      <c r="AV8">
        <f ca="1">IF(IFERROR(MATCH($B8,Feiertage!$B$2:$B$49,0)&gt;0,0),1,0)</f>
        <v>0</v>
      </c>
      <c r="AW8" s="5">
        <f t="shared" ca="1" si="2"/>
        <v>2.0833333333333332E-2</v>
      </c>
      <c r="AX8" s="1">
        <f t="shared" si="3"/>
        <v>0</v>
      </c>
      <c r="AY8" s="1">
        <f t="shared" ca="1" si="4"/>
        <v>0.33333333333333331</v>
      </c>
    </row>
    <row r="9" spans="1:51" ht="21.75" thickBot="1" x14ac:dyDescent="0.4">
      <c r="B9" s="9">
        <f t="shared" ca="1" si="5"/>
        <v>42159</v>
      </c>
      <c r="C9" s="11">
        <f t="shared" ca="1" si="6"/>
        <v>42159</v>
      </c>
      <c r="D9" s="6"/>
      <c r="E9" s="21"/>
      <c r="F9" s="21"/>
      <c r="G9" s="21"/>
      <c r="H9" s="21"/>
      <c r="I9" s="21" t="str">
        <f t="shared" ca="1" si="7"/>
        <v/>
      </c>
      <c r="J9" s="21" t="str">
        <f t="shared" si="0"/>
        <v/>
      </c>
      <c r="K9" s="20">
        <f ca="1">IF(AV9=0,AY9,IF(Feiertage!$G$2="ja","00:00",AY9))</f>
        <v>0.33333333333333331</v>
      </c>
      <c r="L9" s="62" t="str">
        <f t="shared" ca="1" si="1"/>
        <v/>
      </c>
      <c r="N9" s="71">
        <v>41643</v>
      </c>
      <c r="O9" s="25">
        <v>0.33333333333333331</v>
      </c>
      <c r="P9" s="25">
        <v>2.0833333333333332E-2</v>
      </c>
      <c r="R9" s="74" t="str">
        <f ca="1" xml:space="preserve"> "Übertrag in " &amp;  IF( MONTH(B1)=12, YEAR(B1)+1, TEXT(EDATE(B1,1),"MMMM"))</f>
        <v>Übertrag in Juli</v>
      </c>
      <c r="S9" s="75">
        <f ca="1">IF(S5="",0,S5)+S8</f>
        <v>-9.3333333333333304</v>
      </c>
      <c r="AV9">
        <f ca="1">IF(IFERROR(MATCH($B9,Feiertage!$B$2:$B$49,0)&gt;0,0),1,0)</f>
        <v>0</v>
      </c>
      <c r="AW9" s="5">
        <f t="shared" ca="1" si="2"/>
        <v>2.0833333333333332E-2</v>
      </c>
      <c r="AX9" s="1">
        <f t="shared" si="3"/>
        <v>0</v>
      </c>
      <c r="AY9" s="1">
        <f t="shared" ca="1" si="4"/>
        <v>0.33333333333333331</v>
      </c>
    </row>
    <row r="10" spans="1:51" ht="18.75" x14ac:dyDescent="0.3">
      <c r="B10" s="9">
        <f t="shared" ca="1" si="5"/>
        <v>42160</v>
      </c>
      <c r="C10" s="11">
        <f t="shared" ca="1" si="6"/>
        <v>42160</v>
      </c>
      <c r="D10" s="6"/>
      <c r="E10" s="21"/>
      <c r="F10" s="21"/>
      <c r="G10" s="21"/>
      <c r="H10" s="21"/>
      <c r="I10" s="21" t="str">
        <f t="shared" ca="1" si="7"/>
        <v/>
      </c>
      <c r="J10" s="21" t="str">
        <f t="shared" si="0"/>
        <v/>
      </c>
      <c r="K10" s="20">
        <f ca="1">IF(AV10=0,AY10,IF(Feiertage!$G$2="ja","00:00",AY10))</f>
        <v>0.33333333333333331</v>
      </c>
      <c r="L10" s="62" t="str">
        <f t="shared" ca="1" si="1"/>
        <v/>
      </c>
      <c r="N10" s="76">
        <v>41644</v>
      </c>
      <c r="O10" s="26">
        <v>0</v>
      </c>
      <c r="P10" s="26">
        <v>2.0833333333333332E-2</v>
      </c>
      <c r="AV10">
        <f ca="1">IF(IFERROR(MATCH($B10,Feiertage!$B$2:$B$49,0)&gt;0,0),1,0)</f>
        <v>0</v>
      </c>
      <c r="AW10" s="5">
        <f t="shared" ca="1" si="2"/>
        <v>2.0833333333333332E-2</v>
      </c>
      <c r="AX10" s="1">
        <f t="shared" si="3"/>
        <v>0</v>
      </c>
      <c r="AY10" s="1">
        <f t="shared" ca="1" si="4"/>
        <v>0.33333333333333331</v>
      </c>
    </row>
    <row r="11" spans="1:51" ht="19.5" thickBot="1" x14ac:dyDescent="0.35">
      <c r="B11" s="9">
        <f t="shared" ca="1" si="5"/>
        <v>42161</v>
      </c>
      <c r="C11" s="11">
        <f t="shared" ca="1" si="6"/>
        <v>42161</v>
      </c>
      <c r="D11" s="6"/>
      <c r="E11" s="21"/>
      <c r="F11" s="21"/>
      <c r="G11" s="21"/>
      <c r="H11" s="21"/>
      <c r="I11" s="21" t="str">
        <f t="shared" ca="1" si="7"/>
        <v/>
      </c>
      <c r="J11" s="21" t="str">
        <f t="shared" si="0"/>
        <v/>
      </c>
      <c r="K11" s="20">
        <f ca="1">IF(AV11=0,AY11,IF(Feiertage!$G$2="ja","00:00",AY11))</f>
        <v>0.33333333333333331</v>
      </c>
      <c r="L11" s="62" t="str">
        <f t="shared" ca="1" si="1"/>
        <v/>
      </c>
      <c r="N11" s="77">
        <v>41645</v>
      </c>
      <c r="O11" s="27">
        <v>0</v>
      </c>
      <c r="P11" s="27">
        <v>2.0833333333333332E-2</v>
      </c>
      <c r="AV11">
        <f ca="1">IF(IFERROR(MATCH($B11,Feiertage!$B$2:$B$49,0)&gt;0,0),1,0)</f>
        <v>0</v>
      </c>
      <c r="AW11" s="5">
        <f t="shared" ca="1" si="2"/>
        <v>2.0833333333333332E-2</v>
      </c>
      <c r="AX11" s="1">
        <f t="shared" si="3"/>
        <v>0</v>
      </c>
      <c r="AY11" s="1">
        <f t="shared" ca="1" si="4"/>
        <v>0.33333333333333331</v>
      </c>
    </row>
    <row r="12" spans="1:51" ht="20.25" thickTop="1" thickBot="1" x14ac:dyDescent="0.35">
      <c r="B12" s="9">
        <f t="shared" ca="1" si="5"/>
        <v>42162</v>
      </c>
      <c r="C12" s="11">
        <f t="shared" ca="1" si="6"/>
        <v>42162</v>
      </c>
      <c r="D12" s="6"/>
      <c r="E12" s="21"/>
      <c r="F12" s="21"/>
      <c r="G12" s="21"/>
      <c r="H12" s="21"/>
      <c r="I12" s="21" t="str">
        <f t="shared" ca="1" si="7"/>
        <v/>
      </c>
      <c r="J12" s="21" t="str">
        <f t="shared" si="0"/>
        <v/>
      </c>
      <c r="K12" s="20">
        <f ca="1">IF(AV12=0,AY12,IF(Feiertage!$G$2="ja","00:00",AY12))</f>
        <v>0</v>
      </c>
      <c r="L12" s="62" t="str">
        <f t="shared" ca="1" si="1"/>
        <v/>
      </c>
      <c r="N12" s="78" t="s">
        <v>9</v>
      </c>
      <c r="O12" s="79">
        <f>SUM(O5:O11)</f>
        <v>1.6666666666666665</v>
      </c>
      <c r="P12" s="80"/>
      <c r="AV12">
        <f ca="1">IF(IFERROR(MATCH($B12,Feiertage!$B$2:$B$49,0)&gt;0,0),1,0)</f>
        <v>0</v>
      </c>
      <c r="AW12" s="5">
        <f t="shared" ca="1" si="2"/>
        <v>2.0833333333333332E-2</v>
      </c>
      <c r="AX12" s="1">
        <f t="shared" si="3"/>
        <v>0</v>
      </c>
      <c r="AY12" s="1">
        <f t="shared" ca="1" si="4"/>
        <v>0</v>
      </c>
    </row>
    <row r="13" spans="1:51" ht="19.5" thickTop="1" x14ac:dyDescent="0.3">
      <c r="B13" s="9">
        <f t="shared" ca="1" si="5"/>
        <v>42163</v>
      </c>
      <c r="C13" s="11">
        <f t="shared" ca="1" si="6"/>
        <v>42163</v>
      </c>
      <c r="D13" s="6"/>
      <c r="E13" s="21"/>
      <c r="F13" s="21"/>
      <c r="G13" s="21"/>
      <c r="H13" s="21"/>
      <c r="I13" s="21" t="str">
        <f t="shared" ca="1" si="7"/>
        <v/>
      </c>
      <c r="J13" s="21" t="str">
        <f t="shared" si="0"/>
        <v/>
      </c>
      <c r="K13" s="20" t="str">
        <f ca="1">IF(AV13=0,AY13,IF(Feiertage!$G$2="ja","00:00",AY13))</f>
        <v>00:00</v>
      </c>
      <c r="L13" s="62" t="str">
        <f t="shared" ca="1" si="1"/>
        <v/>
      </c>
      <c r="N13" s="64"/>
      <c r="O13" s="64"/>
      <c r="AV13">
        <f ca="1">IF(IFERROR(MATCH($B13,Feiertage!$B$2:$B$49,0)&gt;0,0),1,0)</f>
        <v>1</v>
      </c>
      <c r="AW13" s="5">
        <f t="shared" ca="1" si="2"/>
        <v>2.0833333333333332E-2</v>
      </c>
      <c r="AX13" s="1">
        <f t="shared" si="3"/>
        <v>0</v>
      </c>
      <c r="AY13" s="1">
        <f t="shared" ca="1" si="4"/>
        <v>0</v>
      </c>
    </row>
    <row r="14" spans="1:51" ht="18.75" x14ac:dyDescent="0.3">
      <c r="B14" s="9">
        <f t="shared" ca="1" si="5"/>
        <v>42164</v>
      </c>
      <c r="C14" s="11">
        <f t="shared" ca="1" si="6"/>
        <v>42164</v>
      </c>
      <c r="D14" s="6"/>
      <c r="E14" s="21"/>
      <c r="F14" s="21"/>
      <c r="G14" s="21"/>
      <c r="H14" s="21"/>
      <c r="I14" s="21" t="str">
        <f t="shared" ca="1" si="7"/>
        <v/>
      </c>
      <c r="J14" s="21" t="str">
        <f t="shared" si="0"/>
        <v/>
      </c>
      <c r="K14" s="20" t="str">
        <f ca="1">IF(AV14=0,AY14,IF(Feiertage!$G$2="ja","00:00",AY14))</f>
        <v>00:00</v>
      </c>
      <c r="L14" s="62" t="str">
        <f t="shared" ca="1" si="1"/>
        <v/>
      </c>
      <c r="N14" s="81"/>
      <c r="O14" s="82"/>
      <c r="P14" s="81"/>
      <c r="AV14">
        <f ca="1">IF(IFERROR(MATCH($B14,Feiertage!$B$2:$B$49,0)&gt;0,0),1,0)</f>
        <v>1</v>
      </c>
      <c r="AW14" s="5">
        <f t="shared" ca="1" si="2"/>
        <v>2.0833333333333332E-2</v>
      </c>
      <c r="AX14" s="1">
        <f t="shared" si="3"/>
        <v>0</v>
      </c>
      <c r="AY14" s="1">
        <f t="shared" ca="1" si="4"/>
        <v>0.33333333333333331</v>
      </c>
    </row>
    <row r="15" spans="1:51" ht="18.75" x14ac:dyDescent="0.3">
      <c r="B15" s="9">
        <f t="shared" ca="1" si="5"/>
        <v>42165</v>
      </c>
      <c r="C15" s="11">
        <f t="shared" ca="1" si="6"/>
        <v>42165</v>
      </c>
      <c r="D15" s="6"/>
      <c r="E15" s="21"/>
      <c r="F15" s="21"/>
      <c r="G15" s="21"/>
      <c r="H15" s="21"/>
      <c r="I15" s="21" t="str">
        <f t="shared" ca="1" si="7"/>
        <v/>
      </c>
      <c r="J15" s="21" t="str">
        <f t="shared" si="0"/>
        <v/>
      </c>
      <c r="K15" s="20">
        <f ca="1">IF(AV15=0,AY15,IF(Feiertage!$G$2="ja","00:00",AY15))</f>
        <v>0.33333333333333331</v>
      </c>
      <c r="L15" s="62" t="str">
        <f ca="1">IF(OR(B15&lt;=TODAY(),J15),IF(J15&lt;&gt;"",IF(J15-K15=0,"",J15-K15),IF(K15&lt;&gt;"",-K15,"")),"")</f>
        <v/>
      </c>
      <c r="AV15">
        <f ca="1">IF(IFERROR(MATCH($B15,Feiertage!$B$2:$B$49,0)&gt;0,0),1,0)</f>
        <v>0</v>
      </c>
      <c r="AW15" s="5">
        <f t="shared" ca="1" si="2"/>
        <v>2.0833333333333332E-2</v>
      </c>
      <c r="AX15" s="1">
        <f t="shared" si="3"/>
        <v>0</v>
      </c>
      <c r="AY15" s="1">
        <f t="shared" ca="1" si="4"/>
        <v>0.33333333333333331</v>
      </c>
    </row>
    <row r="16" spans="1:51" ht="18.75" x14ac:dyDescent="0.3">
      <c r="B16" s="9">
        <f t="shared" ca="1" si="5"/>
        <v>42166</v>
      </c>
      <c r="C16" s="11">
        <f t="shared" ca="1" si="6"/>
        <v>42166</v>
      </c>
      <c r="D16" s="6"/>
      <c r="E16" s="21"/>
      <c r="F16" s="21"/>
      <c r="G16" s="21"/>
      <c r="H16" s="21"/>
      <c r="I16" s="21" t="str">
        <f t="shared" ca="1" si="7"/>
        <v/>
      </c>
      <c r="J16" s="21" t="str">
        <f t="shared" si="0"/>
        <v/>
      </c>
      <c r="K16" s="20">
        <f ca="1">IF(AV16=0,AY16,IF(Feiertage!$G$2="ja","00:00",AY16))</f>
        <v>0.33333333333333331</v>
      </c>
      <c r="L16" s="62" t="str">
        <f t="shared" ca="1" si="1"/>
        <v/>
      </c>
      <c r="AV16">
        <f ca="1">IF(IFERROR(MATCH($B16,Feiertage!$B$2:$B$49,0)&gt;0,0),1,0)</f>
        <v>0</v>
      </c>
      <c r="AW16" s="5">
        <f t="shared" ca="1" si="2"/>
        <v>2.0833333333333332E-2</v>
      </c>
      <c r="AX16" s="1">
        <f t="shared" si="3"/>
        <v>0</v>
      </c>
      <c r="AY16" s="1">
        <f t="shared" ca="1" si="4"/>
        <v>0.33333333333333331</v>
      </c>
    </row>
    <row r="17" spans="2:51" ht="18.75" x14ac:dyDescent="0.3">
      <c r="B17" s="9">
        <f t="shared" ca="1" si="5"/>
        <v>42167</v>
      </c>
      <c r="C17" s="11">
        <f t="shared" ca="1" si="6"/>
        <v>42167</v>
      </c>
      <c r="D17" s="6"/>
      <c r="E17" s="21"/>
      <c r="F17" s="21"/>
      <c r="G17" s="21"/>
      <c r="H17" s="21"/>
      <c r="I17" s="21" t="str">
        <f t="shared" ca="1" si="7"/>
        <v/>
      </c>
      <c r="J17" s="21" t="str">
        <f t="shared" si="0"/>
        <v/>
      </c>
      <c r="K17" s="20">
        <f ca="1">IF(AV17=0,AY17,IF(Feiertage!$G$2="ja","00:00",AY17))</f>
        <v>0.33333333333333331</v>
      </c>
      <c r="L17" s="62" t="str">
        <f t="shared" ca="1" si="1"/>
        <v/>
      </c>
      <c r="AV17">
        <f ca="1">IF(IFERROR(MATCH($B17,Feiertage!$B$2:$B$49,0)&gt;0,0),1,0)</f>
        <v>0</v>
      </c>
      <c r="AW17" s="5">
        <f t="shared" ca="1" si="2"/>
        <v>2.0833333333333332E-2</v>
      </c>
      <c r="AX17" s="1">
        <f t="shared" si="3"/>
        <v>0</v>
      </c>
      <c r="AY17" s="1">
        <f t="shared" ca="1" si="4"/>
        <v>0.33333333333333331</v>
      </c>
    </row>
    <row r="18" spans="2:51" ht="18.75" x14ac:dyDescent="0.3">
      <c r="B18" s="9">
        <f t="shared" ca="1" si="5"/>
        <v>42168</v>
      </c>
      <c r="C18" s="11">
        <f t="shared" ca="1" si="6"/>
        <v>42168</v>
      </c>
      <c r="D18" s="6"/>
      <c r="E18" s="21"/>
      <c r="F18" s="21"/>
      <c r="G18" s="21"/>
      <c r="H18" s="21"/>
      <c r="I18" s="21" t="str">
        <f t="shared" ca="1" si="7"/>
        <v/>
      </c>
      <c r="J18" s="21" t="str">
        <f>IF(AX18=0,"",IF(I18&lt;&gt;"",AX18-I18,AX18))</f>
        <v/>
      </c>
      <c r="K18" s="20">
        <f ca="1">IF(AV18=0,AY18,IF(Feiertage!$G$2="ja","00:00",AY18))</f>
        <v>0.33333333333333331</v>
      </c>
      <c r="L18" s="62" t="str">
        <f t="shared" ca="1" si="1"/>
        <v/>
      </c>
      <c r="AV18">
        <f ca="1">IF(IFERROR(MATCH($B18,Feiertage!$B$2:$B$49,0)&gt;0,0),1,0)</f>
        <v>0</v>
      </c>
      <c r="AW18" s="5">
        <f t="shared" ca="1" si="2"/>
        <v>2.0833333333333332E-2</v>
      </c>
      <c r="AX18" s="1">
        <f t="shared" si="3"/>
        <v>0</v>
      </c>
      <c r="AY18" s="1">
        <f t="shared" ca="1" si="4"/>
        <v>0.33333333333333331</v>
      </c>
    </row>
    <row r="19" spans="2:51" ht="18.75" x14ac:dyDescent="0.3">
      <c r="B19" s="9">
        <f t="shared" ca="1" si="5"/>
        <v>42169</v>
      </c>
      <c r="C19" s="11">
        <f t="shared" ca="1" si="6"/>
        <v>42169</v>
      </c>
      <c r="D19" s="6"/>
      <c r="E19" s="21"/>
      <c r="F19" s="21"/>
      <c r="G19" s="21"/>
      <c r="H19" s="21"/>
      <c r="I19" s="21" t="str">
        <f t="shared" ca="1" si="7"/>
        <v/>
      </c>
      <c r="J19" s="21" t="str">
        <f t="shared" si="0"/>
        <v/>
      </c>
      <c r="K19" s="20">
        <f ca="1">IF(AV19=0,AY19,IF(Feiertage!$G$2="ja","00:00",AY19))</f>
        <v>0</v>
      </c>
      <c r="L19" s="62" t="str">
        <f t="shared" ca="1" si="1"/>
        <v/>
      </c>
      <c r="AV19">
        <f ca="1">IF(IFERROR(MATCH($B19,Feiertage!$B$2:$B$49,0)&gt;0,0),1,0)</f>
        <v>0</v>
      </c>
      <c r="AW19" s="5">
        <f t="shared" ca="1" si="2"/>
        <v>2.0833333333333332E-2</v>
      </c>
      <c r="AX19" s="1">
        <f t="shared" si="3"/>
        <v>0</v>
      </c>
      <c r="AY19" s="1">
        <f t="shared" ca="1" si="4"/>
        <v>0</v>
      </c>
    </row>
    <row r="20" spans="2:51" ht="18.75" x14ac:dyDescent="0.3">
      <c r="B20" s="9">
        <f t="shared" ca="1" si="5"/>
        <v>42170</v>
      </c>
      <c r="C20" s="11">
        <f t="shared" ca="1" si="6"/>
        <v>42170</v>
      </c>
      <c r="D20" s="6"/>
      <c r="E20" s="21"/>
      <c r="F20" s="21"/>
      <c r="G20" s="21"/>
      <c r="H20" s="21"/>
      <c r="I20" s="21" t="str">
        <f t="shared" ca="1" si="7"/>
        <v/>
      </c>
      <c r="J20" s="21" t="str">
        <f t="shared" si="0"/>
        <v/>
      </c>
      <c r="K20" s="20">
        <f ca="1">IF(AV20=0,AY20,IF(Feiertage!$G$2="ja","00:00",AY20))</f>
        <v>0</v>
      </c>
      <c r="L20" s="62" t="str">
        <f t="shared" ca="1" si="1"/>
        <v/>
      </c>
      <c r="AV20">
        <f ca="1">IF(IFERROR(MATCH($B20,Feiertage!$B$2:$B$49,0)&gt;0,0),1,0)</f>
        <v>0</v>
      </c>
      <c r="AW20" s="5">
        <f t="shared" ca="1" si="2"/>
        <v>2.0833333333333332E-2</v>
      </c>
      <c r="AX20" s="1">
        <f t="shared" si="3"/>
        <v>0</v>
      </c>
      <c r="AY20" s="1">
        <f t="shared" ca="1" si="4"/>
        <v>0</v>
      </c>
    </row>
    <row r="21" spans="2:51" ht="18.75" x14ac:dyDescent="0.3">
      <c r="B21" s="9">
        <f t="shared" ca="1" si="5"/>
        <v>42171</v>
      </c>
      <c r="C21" s="11">
        <f t="shared" ca="1" si="6"/>
        <v>42171</v>
      </c>
      <c r="D21" s="6"/>
      <c r="E21" s="21"/>
      <c r="F21" s="21"/>
      <c r="G21" s="21"/>
      <c r="H21" s="21"/>
      <c r="I21" s="21" t="str">
        <f t="shared" ca="1" si="7"/>
        <v/>
      </c>
      <c r="J21" s="21" t="str">
        <f t="shared" si="0"/>
        <v/>
      </c>
      <c r="K21" s="20">
        <f ca="1">IF(AV21=0,AY21,IF(Feiertage!$G$2="ja","00:00",AY21))</f>
        <v>0.33333333333333331</v>
      </c>
      <c r="L21" s="62" t="str">
        <f t="shared" ca="1" si="1"/>
        <v/>
      </c>
      <c r="AV21">
        <f ca="1">IF(IFERROR(MATCH($B21,Feiertage!$B$2:$B$49,0)&gt;0,0),1,0)</f>
        <v>0</v>
      </c>
      <c r="AW21" s="5">
        <f t="shared" ca="1" si="2"/>
        <v>2.0833333333333332E-2</v>
      </c>
      <c r="AX21" s="1">
        <f t="shared" si="3"/>
        <v>0</v>
      </c>
      <c r="AY21" s="1">
        <f t="shared" ca="1" si="4"/>
        <v>0.33333333333333331</v>
      </c>
    </row>
    <row r="22" spans="2:51" ht="18.75" x14ac:dyDescent="0.3">
      <c r="B22" s="9">
        <f t="shared" ca="1" si="5"/>
        <v>42172</v>
      </c>
      <c r="C22" s="11">
        <f t="shared" ca="1" si="6"/>
        <v>42172</v>
      </c>
      <c r="D22" s="6"/>
      <c r="E22" s="21"/>
      <c r="F22" s="21"/>
      <c r="G22" s="21"/>
      <c r="H22" s="21"/>
      <c r="I22" s="21" t="str">
        <f t="shared" ca="1" si="7"/>
        <v/>
      </c>
      <c r="J22" s="21" t="str">
        <f t="shared" si="0"/>
        <v/>
      </c>
      <c r="K22" s="20">
        <f ca="1">IF(AV22=0,AY22,IF(Feiertage!$G$2="ja","00:00",AY22))</f>
        <v>0.33333333333333331</v>
      </c>
      <c r="L22" s="62" t="str">
        <f t="shared" ca="1" si="1"/>
        <v/>
      </c>
      <c r="AV22">
        <f ca="1">IF(IFERROR(MATCH($B22,Feiertage!$B$2:$B$49,0)&gt;0,0),1,0)</f>
        <v>0</v>
      </c>
      <c r="AW22" s="5">
        <f t="shared" ca="1" si="2"/>
        <v>2.0833333333333332E-2</v>
      </c>
      <c r="AX22" s="1">
        <f t="shared" si="3"/>
        <v>0</v>
      </c>
      <c r="AY22" s="1">
        <f t="shared" ca="1" si="4"/>
        <v>0.33333333333333331</v>
      </c>
    </row>
    <row r="23" spans="2:51" ht="18.75" x14ac:dyDescent="0.3">
      <c r="B23" s="9">
        <f t="shared" ca="1" si="5"/>
        <v>42173</v>
      </c>
      <c r="C23" s="11">
        <f t="shared" ca="1" si="6"/>
        <v>42173</v>
      </c>
      <c r="D23" s="6"/>
      <c r="E23" s="21"/>
      <c r="F23" s="21"/>
      <c r="G23" s="21"/>
      <c r="H23" s="21"/>
      <c r="I23" s="21" t="str">
        <f t="shared" ca="1" si="7"/>
        <v/>
      </c>
      <c r="J23" s="21" t="str">
        <f t="shared" si="0"/>
        <v/>
      </c>
      <c r="K23" s="20">
        <f ca="1">IF(AV23=0,AY23,IF(Feiertage!$G$2="ja","00:00",AY23))</f>
        <v>0.33333333333333331</v>
      </c>
      <c r="L23" s="62" t="str">
        <f t="shared" ca="1" si="1"/>
        <v/>
      </c>
      <c r="AV23">
        <f ca="1">IF(IFERROR(MATCH($B23,Feiertage!$B$2:$B$49,0)&gt;0,0),1,0)</f>
        <v>0</v>
      </c>
      <c r="AW23" s="5">
        <f t="shared" ca="1" si="2"/>
        <v>2.0833333333333332E-2</v>
      </c>
      <c r="AX23" s="1">
        <f t="shared" si="3"/>
        <v>0</v>
      </c>
      <c r="AY23" s="1">
        <f t="shared" ca="1" si="4"/>
        <v>0.33333333333333331</v>
      </c>
    </row>
    <row r="24" spans="2:51" ht="18.75" x14ac:dyDescent="0.3">
      <c r="B24" s="9">
        <f t="shared" ca="1" si="5"/>
        <v>42174</v>
      </c>
      <c r="C24" s="11">
        <f t="shared" ca="1" si="6"/>
        <v>42174</v>
      </c>
      <c r="D24" s="6"/>
      <c r="E24" s="21"/>
      <c r="F24" s="21"/>
      <c r="G24" s="21"/>
      <c r="H24" s="21"/>
      <c r="I24" s="21" t="str">
        <f t="shared" ca="1" si="7"/>
        <v/>
      </c>
      <c r="J24" s="21" t="str">
        <f t="shared" si="0"/>
        <v/>
      </c>
      <c r="K24" s="20">
        <f ca="1">IF(AV24=0,AY24,IF(Feiertage!$G$2="ja","00:00",AY24))</f>
        <v>0.33333333333333331</v>
      </c>
      <c r="L24" s="62" t="str">
        <f t="shared" ca="1" si="1"/>
        <v/>
      </c>
      <c r="AV24">
        <f ca="1">IF(IFERROR(MATCH($B24,Feiertage!$B$2:$B$49,0)&gt;0,0),1,0)</f>
        <v>0</v>
      </c>
      <c r="AW24" s="5">
        <f t="shared" ca="1" si="2"/>
        <v>2.0833333333333332E-2</v>
      </c>
      <c r="AX24" s="1">
        <f t="shared" si="3"/>
        <v>0</v>
      </c>
      <c r="AY24" s="1">
        <f t="shared" ca="1" si="4"/>
        <v>0.33333333333333331</v>
      </c>
    </row>
    <row r="25" spans="2:51" ht="18.75" x14ac:dyDescent="0.3">
      <c r="B25" s="9">
        <f t="shared" ca="1" si="5"/>
        <v>42175</v>
      </c>
      <c r="C25" s="11">
        <f t="shared" ca="1" si="6"/>
        <v>42175</v>
      </c>
      <c r="D25" s="6"/>
      <c r="E25" s="21"/>
      <c r="F25" s="21"/>
      <c r="G25" s="21"/>
      <c r="H25" s="21"/>
      <c r="I25" s="21" t="str">
        <f t="shared" ca="1" si="7"/>
        <v/>
      </c>
      <c r="J25" s="21" t="str">
        <f t="shared" si="0"/>
        <v/>
      </c>
      <c r="K25" s="20">
        <f ca="1">IF(AV25=0,AY25,IF(Feiertage!$G$2="ja","00:00",AY25))</f>
        <v>0.33333333333333331</v>
      </c>
      <c r="L25" s="62" t="str">
        <f t="shared" ca="1" si="1"/>
        <v/>
      </c>
      <c r="AV25">
        <f ca="1">IF(IFERROR(MATCH($B25,Feiertage!$B$2:$B$49,0)&gt;0,0),1,0)</f>
        <v>0</v>
      </c>
      <c r="AW25" s="5">
        <f t="shared" ca="1" si="2"/>
        <v>2.0833333333333332E-2</v>
      </c>
      <c r="AX25" s="1">
        <f t="shared" si="3"/>
        <v>0</v>
      </c>
      <c r="AY25" s="1">
        <f t="shared" ca="1" si="4"/>
        <v>0.33333333333333331</v>
      </c>
    </row>
    <row r="26" spans="2:51" ht="18.75" x14ac:dyDescent="0.3">
      <c r="B26" s="9">
        <f t="shared" ca="1" si="5"/>
        <v>42176</v>
      </c>
      <c r="C26" s="11">
        <f t="shared" ca="1" si="6"/>
        <v>42176</v>
      </c>
      <c r="D26" s="6"/>
      <c r="E26" s="21"/>
      <c r="F26" s="21"/>
      <c r="G26" s="21"/>
      <c r="H26" s="21"/>
      <c r="I26" s="21" t="str">
        <f t="shared" ca="1" si="7"/>
        <v/>
      </c>
      <c r="J26" s="21" t="str">
        <f t="shared" si="0"/>
        <v/>
      </c>
      <c r="K26" s="20">
        <f ca="1">IF(AV26=0,AY26,IF(Feiertage!$G$2="ja","00:00",AY26))</f>
        <v>0</v>
      </c>
      <c r="L26" s="62" t="str">
        <f t="shared" ca="1" si="1"/>
        <v/>
      </c>
      <c r="AV26">
        <f ca="1">IF(IFERROR(MATCH($B26,Feiertage!$B$2:$B$49,0)&gt;0,0),1,0)</f>
        <v>0</v>
      </c>
      <c r="AW26" s="5">
        <f t="shared" ca="1" si="2"/>
        <v>2.0833333333333332E-2</v>
      </c>
      <c r="AX26" s="1">
        <f t="shared" si="3"/>
        <v>0</v>
      </c>
      <c r="AY26" s="1">
        <f t="shared" ca="1" si="4"/>
        <v>0</v>
      </c>
    </row>
    <row r="27" spans="2:51" ht="18.75" x14ac:dyDescent="0.3">
      <c r="B27" s="9">
        <f t="shared" ca="1" si="5"/>
        <v>42177</v>
      </c>
      <c r="C27" s="11">
        <f t="shared" ca="1" si="6"/>
        <v>42177</v>
      </c>
      <c r="D27" s="6"/>
      <c r="E27" s="21"/>
      <c r="F27" s="21"/>
      <c r="G27" s="21"/>
      <c r="H27" s="21"/>
      <c r="I27" s="21" t="str">
        <f t="shared" ca="1" si="7"/>
        <v/>
      </c>
      <c r="J27" s="21" t="str">
        <f t="shared" si="0"/>
        <v/>
      </c>
      <c r="K27" s="20">
        <f ca="1">IF(AV27=0,AY27,IF(Feiertage!$G$2="ja","00:00",AY27))</f>
        <v>0</v>
      </c>
      <c r="L27" s="62" t="str">
        <f t="shared" ca="1" si="1"/>
        <v/>
      </c>
      <c r="AV27">
        <f ca="1">IF(IFERROR(MATCH($B27,Feiertage!$B$2:$B$49,0)&gt;0,0),1,0)</f>
        <v>0</v>
      </c>
      <c r="AW27" s="5">
        <f t="shared" ca="1" si="2"/>
        <v>2.0833333333333332E-2</v>
      </c>
      <c r="AX27" s="1">
        <f t="shared" si="3"/>
        <v>0</v>
      </c>
      <c r="AY27" s="1">
        <f t="shared" ca="1" si="4"/>
        <v>0</v>
      </c>
    </row>
    <row r="28" spans="2:51" ht="18.75" x14ac:dyDescent="0.3">
      <c r="B28" s="9">
        <f t="shared" ca="1" si="5"/>
        <v>42178</v>
      </c>
      <c r="C28" s="11">
        <f t="shared" ca="1" si="6"/>
        <v>42178</v>
      </c>
      <c r="D28" s="6"/>
      <c r="E28" s="21"/>
      <c r="F28" s="21"/>
      <c r="G28" s="21"/>
      <c r="H28" s="21"/>
      <c r="I28" s="21" t="str">
        <f t="shared" ca="1" si="7"/>
        <v/>
      </c>
      <c r="J28" s="21" t="str">
        <f t="shared" si="0"/>
        <v/>
      </c>
      <c r="K28" s="20">
        <f ca="1">IF(AV28=0,AY28,IF(Feiertage!$G$2="ja","00:00",AY28))</f>
        <v>0.33333333333333331</v>
      </c>
      <c r="L28" s="62" t="str">
        <f t="shared" ca="1" si="1"/>
        <v/>
      </c>
      <c r="AV28">
        <f ca="1">IF(IFERROR(MATCH($B28,Feiertage!$B$2:$B$49,0)&gt;0,0),1,0)</f>
        <v>0</v>
      </c>
      <c r="AW28" s="5">
        <f t="shared" ca="1" si="2"/>
        <v>2.0833333333333332E-2</v>
      </c>
      <c r="AX28" s="1">
        <f t="shared" si="3"/>
        <v>0</v>
      </c>
      <c r="AY28" s="1">
        <f t="shared" ca="1" si="4"/>
        <v>0.33333333333333331</v>
      </c>
    </row>
    <row r="29" spans="2:51" ht="18.75" x14ac:dyDescent="0.3">
      <c r="B29" s="9">
        <f t="shared" ca="1" si="5"/>
        <v>42179</v>
      </c>
      <c r="C29" s="11">
        <f t="shared" ca="1" si="6"/>
        <v>42179</v>
      </c>
      <c r="D29" s="6"/>
      <c r="E29" s="21"/>
      <c r="F29" s="21"/>
      <c r="G29" s="21"/>
      <c r="H29" s="21"/>
      <c r="I29" s="21" t="str">
        <f t="shared" ca="1" si="7"/>
        <v/>
      </c>
      <c r="J29" s="21" t="str">
        <f t="shared" si="0"/>
        <v/>
      </c>
      <c r="K29" s="20">
        <f ca="1">IF(AV29=0,AY29,IF(Feiertage!$G$2="ja","00:00",AY29))</f>
        <v>0.33333333333333331</v>
      </c>
      <c r="L29" s="62" t="str">
        <f t="shared" ca="1" si="1"/>
        <v/>
      </c>
      <c r="AV29">
        <f ca="1">IF(IFERROR(MATCH($B29,Feiertage!$B$2:$B$49,0)&gt;0,0),1,0)</f>
        <v>0</v>
      </c>
      <c r="AW29" s="5">
        <f t="shared" ca="1" si="2"/>
        <v>2.0833333333333332E-2</v>
      </c>
      <c r="AX29" s="1">
        <f t="shared" si="3"/>
        <v>0</v>
      </c>
      <c r="AY29" s="1">
        <f t="shared" ca="1" si="4"/>
        <v>0.33333333333333331</v>
      </c>
    </row>
    <row r="30" spans="2:51" ht="18.75" x14ac:dyDescent="0.3">
      <c r="B30" s="9">
        <f t="shared" ca="1" si="5"/>
        <v>42180</v>
      </c>
      <c r="C30" s="11">
        <f t="shared" ca="1" si="6"/>
        <v>42180</v>
      </c>
      <c r="D30" s="6"/>
      <c r="E30" s="21"/>
      <c r="F30" s="21"/>
      <c r="G30" s="21"/>
      <c r="H30" s="21"/>
      <c r="I30" s="21" t="str">
        <f t="shared" ca="1" si="7"/>
        <v/>
      </c>
      <c r="J30" s="21" t="str">
        <f t="shared" si="0"/>
        <v/>
      </c>
      <c r="K30" s="20">
        <f ca="1">IF(AV30=0,AY30,IF(Feiertage!$G$2="ja","00:00",AY30))</f>
        <v>0.33333333333333331</v>
      </c>
      <c r="L30" s="62" t="str">
        <f t="shared" ca="1" si="1"/>
        <v/>
      </c>
      <c r="AV30">
        <f ca="1">IF(IFERROR(MATCH($B30,Feiertage!$B$2:$B$49,0)&gt;0,0),1,0)</f>
        <v>0</v>
      </c>
      <c r="AW30" s="5">
        <f t="shared" ca="1" si="2"/>
        <v>2.0833333333333332E-2</v>
      </c>
      <c r="AX30" s="1">
        <f t="shared" si="3"/>
        <v>0</v>
      </c>
      <c r="AY30" s="1">
        <f t="shared" ca="1" si="4"/>
        <v>0.33333333333333331</v>
      </c>
    </row>
    <row r="31" spans="2:51" ht="18.75" x14ac:dyDescent="0.3">
      <c r="B31" s="9">
        <f t="shared" ca="1" si="5"/>
        <v>42181</v>
      </c>
      <c r="C31" s="11">
        <f t="shared" ca="1" si="6"/>
        <v>42181</v>
      </c>
      <c r="D31" s="6"/>
      <c r="E31" s="21"/>
      <c r="F31" s="21"/>
      <c r="G31" s="21"/>
      <c r="H31" s="21"/>
      <c r="I31" s="21" t="str">
        <f t="shared" ca="1" si="7"/>
        <v/>
      </c>
      <c r="J31" s="21" t="str">
        <f t="shared" si="0"/>
        <v/>
      </c>
      <c r="K31" s="20">
        <f ca="1">IF(AV31=0,AY31,IF(Feiertage!$G$2="ja","00:00",AY31))</f>
        <v>0.33333333333333331</v>
      </c>
      <c r="L31" s="62" t="str">
        <f t="shared" ca="1" si="1"/>
        <v/>
      </c>
      <c r="AV31">
        <f ca="1">IF(IFERROR(MATCH($B31,Feiertage!$B$2:$B$49,0)&gt;0,0),1,0)</f>
        <v>0</v>
      </c>
      <c r="AW31" s="5">
        <f t="shared" ca="1" si="2"/>
        <v>2.0833333333333332E-2</v>
      </c>
      <c r="AX31" s="1">
        <f t="shared" si="3"/>
        <v>0</v>
      </c>
      <c r="AY31" s="1">
        <f t="shared" ca="1" si="4"/>
        <v>0.33333333333333331</v>
      </c>
    </row>
    <row r="32" spans="2:51" ht="18.75" x14ac:dyDescent="0.3">
      <c r="B32" s="9">
        <f t="shared" ca="1" si="5"/>
        <v>42182</v>
      </c>
      <c r="C32" s="11">
        <f t="shared" ca="1" si="6"/>
        <v>42182</v>
      </c>
      <c r="D32" s="6"/>
      <c r="E32" s="21"/>
      <c r="F32" s="21"/>
      <c r="G32" s="21"/>
      <c r="H32" s="21"/>
      <c r="I32" s="21" t="str">
        <f t="shared" ca="1" si="7"/>
        <v/>
      </c>
      <c r="J32" s="21" t="str">
        <f t="shared" si="0"/>
        <v/>
      </c>
      <c r="K32" s="20">
        <f ca="1">IF(AV32=0,AY32,IF(Feiertage!$G$2="ja","00:00",AY32))</f>
        <v>0.33333333333333331</v>
      </c>
      <c r="L32" s="62" t="str">
        <f t="shared" ca="1" si="1"/>
        <v/>
      </c>
      <c r="AV32">
        <f ca="1">IF(IFERROR(MATCH($B32,Feiertage!$B$2:$B$49,0)&gt;0,0),1,0)</f>
        <v>0</v>
      </c>
      <c r="AW32" s="5">
        <f t="shared" ca="1" si="2"/>
        <v>2.0833333333333332E-2</v>
      </c>
      <c r="AX32" s="1">
        <f t="shared" si="3"/>
        <v>0</v>
      </c>
      <c r="AY32" s="1">
        <f t="shared" ca="1" si="4"/>
        <v>0.33333333333333331</v>
      </c>
    </row>
    <row r="33" spans="2:51" ht="18.75" x14ac:dyDescent="0.3">
      <c r="B33" s="9">
        <f ca="1">IF(B32&lt;&gt;"",IF(MONTH($B$1)&lt;MONTH(B32+1),"",B32+1),"")</f>
        <v>42183</v>
      </c>
      <c r="C33" s="11">
        <f t="shared" ca="1" si="6"/>
        <v>42183</v>
      </c>
      <c r="D33" s="6"/>
      <c r="E33" s="21"/>
      <c r="F33" s="21"/>
      <c r="G33" s="21"/>
      <c r="H33" s="21"/>
      <c r="I33" s="21" t="str">
        <f t="shared" ca="1" si="7"/>
        <v/>
      </c>
      <c r="J33" s="21" t="str">
        <f t="shared" si="0"/>
        <v/>
      </c>
      <c r="K33" s="20">
        <f ca="1">IF(AV33=0,AY33,IF(Feiertage!$G$2="ja","00:00",AY33))</f>
        <v>0</v>
      </c>
      <c r="L33" s="62" t="str">
        <f t="shared" ca="1" si="1"/>
        <v/>
      </c>
      <c r="AV33">
        <f ca="1">IF(IFERROR(MATCH($B33,Feiertage!$B$2:$B$49,0)&gt;0,0),1,0)</f>
        <v>0</v>
      </c>
      <c r="AW33" s="5">
        <f ca="1">IFERROR(IF(WEEKDAY(C33)=WEEKDAY($N$5),$P$5,
IF(WEEKDAY(C33)=WEEKDAY($N$6),$P$6,
IF(WEEKDAY(C33)=WEEKDAY($N$7),$P$7,
IF(WEEKDAY(C33)=WEEKDAY($N$8),$P$8,
IF(WEEKDAY(C33)=WEEKDAY($N$9),$P$9,
IF(WEEKDAY(C33)=WEEKDAY($N$10),$P$10,
IF(WEEKDAY(C33)=WEEKDAY($N$11),$P$11,""))))))),"")</f>
        <v>2.0833333333333332E-2</v>
      </c>
      <c r="AX33" s="1">
        <f t="shared" si="3"/>
        <v>0</v>
      </c>
      <c r="AY33" s="1">
        <f ca="1">IFERROR(IF(WEEKDAY(C33)=WEEKDAY($N$5),$O$5,
IF(WEEKDAY(C33)=WEEKDAY($N$6),$O$6,
IF(WEEKDAY(C33)=WEEKDAY($N$7),$O$7,
IF(WEEKDAY(C33)=WEEKDAY($N$8),$O$8,
IF(WEEKDAY(C33)=WEEKDAY($N$9),$O$9,
IF(WEEKDAY(C33)=WEEKDAY($N$10),$O$10,
IF(WEEKDAY(C33)=WEEKDAY($N$11),$O$11,""))))))),"")</f>
        <v>0</v>
      </c>
    </row>
    <row r="34" spans="2:51" ht="18.75" x14ac:dyDescent="0.3">
      <c r="B34" s="9">
        <f t="shared" ref="B34:B35" ca="1" si="8">IF(B33&lt;&gt;"",IF(MONTH($B$1)&lt;MONTH(B33+1),"",B33+1),"")</f>
        <v>42184</v>
      </c>
      <c r="C34" s="11">
        <f t="shared" ca="1" si="6"/>
        <v>42184</v>
      </c>
      <c r="D34" s="6"/>
      <c r="E34" s="21"/>
      <c r="F34" s="21"/>
      <c r="G34" s="21"/>
      <c r="H34" s="21"/>
      <c r="I34" s="21" t="str">
        <f t="shared" ca="1" si="7"/>
        <v/>
      </c>
      <c r="J34" s="21" t="str">
        <f t="shared" si="0"/>
        <v/>
      </c>
      <c r="K34" s="20">
        <f ca="1">IF(AV34=0,AY34,IF(Feiertage!$G$2="ja","00:00",AY34))</f>
        <v>0</v>
      </c>
      <c r="L34" s="62" t="str">
        <f t="shared" ca="1" si="1"/>
        <v/>
      </c>
      <c r="AV34">
        <f ca="1">IF(IFERROR(MATCH($B34,Feiertage!$B$2:$B$49,0)&gt;0,0),1,0)</f>
        <v>0</v>
      </c>
      <c r="AW34" s="5">
        <f t="shared" ref="AW34:AW35" ca="1" si="9">IFERROR(IF(WEEKDAY(C34)=WEEKDAY($N$5),$P$5,
IF(WEEKDAY(C34)=WEEKDAY($N$6),$P$6,
IF(WEEKDAY(C34)=WEEKDAY($N$7),$P$7,
IF(WEEKDAY(C34)=WEEKDAY($N$8),$P$8,
IF(WEEKDAY(C34)=WEEKDAY($N$9),$P$9,
IF(WEEKDAY(C34)=WEEKDAY($N$10),$P$10,
IF(WEEKDAY(C34)=WEEKDAY($N$11),$P$11,""))))))),"")</f>
        <v>2.0833333333333332E-2</v>
      </c>
      <c r="AX34" s="1">
        <f t="shared" si="3"/>
        <v>0</v>
      </c>
      <c r="AY34" s="1">
        <f t="shared" ref="AY34:AY35" ca="1" si="10">IFERROR(IF(WEEKDAY(C34)=WEEKDAY($N$5),$O$5,
IF(WEEKDAY(C34)=WEEKDAY($N$6),$O$6,
IF(WEEKDAY(C34)=WEEKDAY($N$7),$O$7,
IF(WEEKDAY(C34)=WEEKDAY($N$8),$O$8,
IF(WEEKDAY(C34)=WEEKDAY($N$9),$O$9,
IF(WEEKDAY(C34)=WEEKDAY($N$10),$O$10,
IF(WEEKDAY(C34)=WEEKDAY($N$11),$O$11,""))))))),"")</f>
        <v>0</v>
      </c>
    </row>
    <row r="35" spans="2:51" ht="19.5" thickBot="1" x14ac:dyDescent="0.35">
      <c r="B35" s="12" t="str">
        <f t="shared" ca="1" si="8"/>
        <v/>
      </c>
      <c r="C35" s="13" t="str">
        <f t="shared" ca="1" si="6"/>
        <v/>
      </c>
      <c r="D35" s="14"/>
      <c r="E35" s="22"/>
      <c r="F35" s="22"/>
      <c r="G35" s="22"/>
      <c r="H35" s="22"/>
      <c r="I35" s="23" t="str">
        <f t="shared" ca="1" si="7"/>
        <v/>
      </c>
      <c r="J35" s="23" t="str">
        <f t="shared" si="0"/>
        <v/>
      </c>
      <c r="K35" s="20" t="str">
        <f ca="1">IF(AV35=0,AY35,IF(Feiertage!$G$2="ja","00:00",AY35))</f>
        <v/>
      </c>
      <c r="L35" s="63" t="str">
        <f t="shared" ca="1" si="1"/>
        <v/>
      </c>
      <c r="AV35">
        <f ca="1">IF(IFERROR(MATCH($B35,Feiertage!$B$2:$B$49,0)&gt;0,0),1,0)</f>
        <v>0</v>
      </c>
      <c r="AW35" s="5" t="str">
        <f t="shared" ca="1" si="9"/>
        <v/>
      </c>
      <c r="AX35" s="1">
        <f t="shared" si="3"/>
        <v>0</v>
      </c>
      <c r="AY35" s="1" t="str">
        <f t="shared" ca="1" si="10"/>
        <v/>
      </c>
    </row>
    <row r="36" spans="2:51" ht="8.25" customHeight="1" thickTop="1" x14ac:dyDescent="0.25">
      <c r="B36" s="29"/>
      <c r="C36" s="15"/>
      <c r="D36" s="15"/>
      <c r="E36" s="64"/>
      <c r="F36" s="64"/>
      <c r="G36" s="64"/>
      <c r="H36" s="64"/>
      <c r="I36" s="64"/>
      <c r="J36" s="64"/>
      <c r="K36" s="64"/>
      <c r="L36" s="64"/>
    </row>
    <row r="37" spans="2:51" x14ac:dyDescent="0.25">
      <c r="E37" s="38"/>
      <c r="F37" s="38"/>
      <c r="G37" s="38"/>
      <c r="H37" s="38"/>
      <c r="I37" s="38"/>
      <c r="J37" s="38"/>
      <c r="K37" s="65"/>
      <c r="L37" s="65"/>
    </row>
    <row r="38" spans="2:51" x14ac:dyDescent="0.25">
      <c r="E38" s="38"/>
      <c r="F38" s="38"/>
      <c r="G38" s="38"/>
      <c r="H38" s="38"/>
      <c r="I38" s="38"/>
      <c r="J38" s="38"/>
      <c r="K38" s="38"/>
      <c r="L38" s="38"/>
    </row>
    <row r="39" spans="2:51" x14ac:dyDescent="0.25">
      <c r="E39" s="38"/>
      <c r="F39" s="38"/>
      <c r="G39" s="38"/>
      <c r="H39" s="38"/>
      <c r="I39" s="38"/>
      <c r="J39" s="38"/>
      <c r="K39" s="38"/>
      <c r="L39" s="38"/>
      <c r="M39" s="83"/>
      <c r="N39" s="84"/>
      <c r="O39" s="85"/>
    </row>
    <row r="40" spans="2:51" x14ac:dyDescent="0.25">
      <c r="E40" s="38"/>
      <c r="F40" s="38"/>
      <c r="G40" s="38"/>
      <c r="H40" s="38"/>
      <c r="I40" s="38"/>
      <c r="J40" s="38"/>
      <c r="K40" s="38"/>
      <c r="L40" s="38"/>
    </row>
    <row r="41" spans="2:51" ht="15.75" x14ac:dyDescent="0.25">
      <c r="E41" s="38"/>
      <c r="F41" s="38"/>
      <c r="G41" s="38"/>
      <c r="H41" s="38"/>
      <c r="I41" s="38"/>
      <c r="J41" s="38"/>
      <c r="K41" s="38"/>
      <c r="L41" s="38"/>
      <c r="M41" s="86"/>
    </row>
    <row r="42" spans="2:51" x14ac:dyDescent="0.25">
      <c r="E42" s="38"/>
      <c r="F42" s="38"/>
      <c r="G42" s="38"/>
      <c r="H42" s="38"/>
      <c r="I42" s="38"/>
      <c r="J42" s="38"/>
      <c r="K42" s="38"/>
      <c r="L42" s="38"/>
    </row>
    <row r="43" spans="2:51" x14ac:dyDescent="0.25">
      <c r="E43" s="38"/>
      <c r="F43" s="38"/>
      <c r="G43" s="38"/>
      <c r="H43" s="38"/>
      <c r="I43" s="38"/>
      <c r="J43" s="38"/>
      <c r="K43" s="38"/>
      <c r="L43" s="38"/>
    </row>
    <row r="44" spans="2:51" x14ac:dyDescent="0.25">
      <c r="E44" s="38"/>
      <c r="F44" s="38"/>
      <c r="G44" s="38"/>
      <c r="H44" s="38"/>
      <c r="I44" s="38"/>
      <c r="J44" s="38"/>
      <c r="K44" s="38"/>
      <c r="L44" s="38"/>
    </row>
    <row r="45" spans="2:51" x14ac:dyDescent="0.25">
      <c r="E45" s="38"/>
      <c r="F45" s="38"/>
      <c r="G45" s="38"/>
      <c r="H45" s="38"/>
      <c r="I45" s="38"/>
      <c r="J45" s="38"/>
      <c r="K45" s="38"/>
      <c r="L45" s="38"/>
    </row>
    <row r="46" spans="2:51" x14ac:dyDescent="0.25">
      <c r="E46" s="38"/>
      <c r="F46" s="38"/>
      <c r="G46" s="38"/>
      <c r="H46" s="38"/>
      <c r="I46" s="38"/>
      <c r="J46" s="38"/>
      <c r="K46" s="38"/>
      <c r="L46" s="38"/>
    </row>
    <row r="47" spans="2:51" x14ac:dyDescent="0.25">
      <c r="E47" s="38"/>
      <c r="F47" s="38"/>
      <c r="G47" s="38"/>
      <c r="H47" s="38"/>
      <c r="I47" s="38"/>
      <c r="J47" s="38"/>
      <c r="K47" s="38"/>
      <c r="L47" s="38"/>
    </row>
    <row r="48" spans="2:51" x14ac:dyDescent="0.25">
      <c r="E48" s="38"/>
      <c r="F48" s="38"/>
      <c r="G48" s="38"/>
      <c r="H48" s="38"/>
      <c r="I48" s="38"/>
      <c r="J48" s="38"/>
      <c r="K48" s="38"/>
      <c r="L48" s="38"/>
    </row>
    <row r="49" spans="5:12" x14ac:dyDescent="0.25">
      <c r="E49" s="38"/>
      <c r="F49" s="38"/>
      <c r="G49" s="38"/>
      <c r="H49" s="38"/>
      <c r="I49" s="38"/>
      <c r="J49" s="38"/>
      <c r="K49" s="38"/>
      <c r="L49" s="38"/>
    </row>
    <row r="50" spans="5:12" x14ac:dyDescent="0.25">
      <c r="E50" s="38"/>
      <c r="F50" s="38"/>
      <c r="G50" s="38"/>
      <c r="H50" s="38"/>
      <c r="I50" s="38"/>
      <c r="J50" s="38"/>
      <c r="K50" s="38"/>
      <c r="L50" s="38"/>
    </row>
    <row r="51" spans="5:12" x14ac:dyDescent="0.25">
      <c r="E51" s="38"/>
      <c r="F51" s="38"/>
      <c r="G51" s="38"/>
      <c r="H51" s="38"/>
      <c r="I51" s="38"/>
      <c r="J51" s="38"/>
      <c r="K51" s="38"/>
      <c r="L51" s="38"/>
    </row>
    <row r="52" spans="5:12" x14ac:dyDescent="0.25">
      <c r="E52" s="38"/>
      <c r="F52" s="38"/>
      <c r="G52" s="38"/>
      <c r="H52" s="38"/>
      <c r="I52" s="38"/>
      <c r="J52" s="38"/>
      <c r="K52" s="38"/>
      <c r="L52" s="38"/>
    </row>
    <row r="53" spans="5:12" x14ac:dyDescent="0.25">
      <c r="E53" s="38"/>
      <c r="F53" s="38"/>
      <c r="G53" s="38"/>
      <c r="H53" s="38"/>
      <c r="I53" s="38"/>
      <c r="J53" s="38"/>
      <c r="K53" s="38"/>
      <c r="L53" s="38"/>
    </row>
    <row r="54" spans="5:12" x14ac:dyDescent="0.25">
      <c r="E54" s="38"/>
      <c r="F54" s="38"/>
      <c r="G54" s="38"/>
      <c r="H54" s="38"/>
      <c r="I54" s="38"/>
      <c r="J54" s="38"/>
      <c r="K54" s="38"/>
      <c r="L54" s="38"/>
    </row>
    <row r="55" spans="5:12" x14ac:dyDescent="0.25">
      <c r="E55" s="38"/>
      <c r="F55" s="38"/>
      <c r="G55" s="38"/>
      <c r="H55" s="38"/>
      <c r="I55" s="38"/>
      <c r="J55" s="38"/>
      <c r="K55" s="38"/>
      <c r="L55" s="38"/>
    </row>
    <row r="56" spans="5:12" x14ac:dyDescent="0.25">
      <c r="E56" s="38"/>
      <c r="F56" s="38"/>
      <c r="G56" s="38"/>
      <c r="H56" s="38"/>
      <c r="I56" s="38"/>
      <c r="J56" s="38"/>
      <c r="K56" s="38"/>
      <c r="L56" s="38"/>
    </row>
    <row r="57" spans="5:12" x14ac:dyDescent="0.25">
      <c r="E57" s="38"/>
      <c r="F57" s="38"/>
      <c r="G57" s="38"/>
      <c r="H57" s="38"/>
      <c r="I57" s="38"/>
      <c r="J57" s="38"/>
      <c r="K57" s="38"/>
      <c r="L57" s="38"/>
    </row>
    <row r="58" spans="5:12" x14ac:dyDescent="0.25">
      <c r="E58" s="38"/>
      <c r="F58" s="38"/>
      <c r="G58" s="38"/>
      <c r="H58" s="38"/>
      <c r="I58" s="38"/>
      <c r="J58" s="38"/>
      <c r="K58" s="38"/>
      <c r="L58" s="38"/>
    </row>
    <row r="59" spans="5:12" x14ac:dyDescent="0.25">
      <c r="E59" s="38"/>
      <c r="F59" s="38"/>
      <c r="G59" s="38"/>
      <c r="H59" s="38"/>
      <c r="I59" s="38"/>
      <c r="J59" s="38"/>
      <c r="K59" s="38"/>
      <c r="L59" s="38"/>
    </row>
    <row r="60" spans="5:12" x14ac:dyDescent="0.25">
      <c r="E60" s="38"/>
      <c r="F60" s="38"/>
      <c r="G60" s="38"/>
      <c r="H60" s="38"/>
      <c r="I60" s="38"/>
      <c r="J60" s="38"/>
      <c r="K60" s="38"/>
      <c r="L60" s="38"/>
    </row>
    <row r="61" spans="5:12" x14ac:dyDescent="0.25">
      <c r="E61" s="38"/>
      <c r="F61" s="38"/>
      <c r="G61" s="38"/>
      <c r="H61" s="38"/>
      <c r="I61" s="38"/>
      <c r="J61" s="38"/>
      <c r="K61" s="38"/>
      <c r="L61" s="38"/>
    </row>
    <row r="62" spans="5:12" x14ac:dyDescent="0.25">
      <c r="E62" s="38"/>
      <c r="F62" s="38"/>
      <c r="G62" s="38"/>
      <c r="H62" s="38"/>
      <c r="I62" s="38"/>
      <c r="J62" s="38"/>
      <c r="K62" s="38"/>
      <c r="L62" s="38"/>
    </row>
    <row r="63" spans="5:12" x14ac:dyDescent="0.25">
      <c r="E63" s="38"/>
      <c r="F63" s="38"/>
      <c r="G63" s="38"/>
      <c r="H63" s="38"/>
      <c r="I63" s="38"/>
      <c r="J63" s="38"/>
      <c r="K63" s="38"/>
      <c r="L63" s="38"/>
    </row>
    <row r="64" spans="5:12" x14ac:dyDescent="0.25">
      <c r="E64" s="38"/>
      <c r="F64" s="38"/>
      <c r="G64" s="38"/>
      <c r="H64" s="38"/>
      <c r="I64" s="38"/>
      <c r="J64" s="38"/>
      <c r="K64" s="38"/>
      <c r="L64" s="38"/>
    </row>
    <row r="65" spans="5:12" x14ac:dyDescent="0.25">
      <c r="E65" s="38"/>
      <c r="F65" s="38"/>
      <c r="G65" s="38"/>
      <c r="H65" s="38"/>
      <c r="I65" s="38"/>
      <c r="J65" s="38"/>
      <c r="K65" s="38"/>
      <c r="L65" s="38"/>
    </row>
    <row r="66" spans="5:12" x14ac:dyDescent="0.25">
      <c r="E66" s="38"/>
      <c r="F66" s="38"/>
      <c r="G66" s="38"/>
      <c r="H66" s="38"/>
      <c r="I66" s="38"/>
      <c r="J66" s="38"/>
      <c r="K66" s="38"/>
      <c r="L66" s="38"/>
    </row>
    <row r="67" spans="5:12" x14ac:dyDescent="0.25">
      <c r="E67" s="38"/>
      <c r="F67" s="38"/>
      <c r="G67" s="38"/>
      <c r="H67" s="38"/>
      <c r="I67" s="38"/>
      <c r="J67" s="38"/>
      <c r="K67" s="38"/>
      <c r="L67" s="38"/>
    </row>
    <row r="68" spans="5:12" x14ac:dyDescent="0.25">
      <c r="E68" s="38"/>
      <c r="F68" s="38"/>
      <c r="G68" s="38"/>
      <c r="H68" s="38"/>
      <c r="I68" s="38"/>
      <c r="J68" s="38"/>
      <c r="K68" s="38"/>
      <c r="L68" s="38"/>
    </row>
    <row r="69" spans="5:12" x14ac:dyDescent="0.25">
      <c r="E69" s="38"/>
      <c r="F69" s="38"/>
      <c r="G69" s="38"/>
      <c r="H69" s="38"/>
      <c r="I69" s="38"/>
      <c r="J69" s="38"/>
      <c r="K69" s="38"/>
      <c r="L69" s="38"/>
    </row>
    <row r="70" spans="5:12" x14ac:dyDescent="0.25">
      <c r="E70" s="38"/>
      <c r="F70" s="38"/>
      <c r="G70" s="38"/>
      <c r="H70" s="38"/>
      <c r="I70" s="38"/>
      <c r="J70" s="38"/>
      <c r="K70" s="38"/>
      <c r="L70" s="38"/>
    </row>
    <row r="71" spans="5:12" x14ac:dyDescent="0.25">
      <c r="E71" s="38"/>
      <c r="F71" s="38"/>
      <c r="G71" s="38"/>
      <c r="H71" s="38"/>
      <c r="I71" s="38"/>
      <c r="J71" s="38"/>
      <c r="K71" s="38"/>
      <c r="L71" s="38"/>
    </row>
    <row r="72" spans="5:12" x14ac:dyDescent="0.25">
      <c r="E72" s="38"/>
      <c r="F72" s="38"/>
      <c r="G72" s="38"/>
      <c r="H72" s="38"/>
      <c r="I72" s="38"/>
      <c r="J72" s="38"/>
      <c r="K72" s="38"/>
      <c r="L72" s="38"/>
    </row>
    <row r="73" spans="5:12" x14ac:dyDescent="0.25">
      <c r="E73" s="38"/>
      <c r="F73" s="38"/>
      <c r="G73" s="38"/>
      <c r="H73" s="38"/>
      <c r="I73" s="38"/>
      <c r="J73" s="38"/>
      <c r="K73" s="38"/>
      <c r="L73" s="38"/>
    </row>
    <row r="74" spans="5:12" x14ac:dyDescent="0.25">
      <c r="E74" s="38"/>
      <c r="F74" s="38"/>
      <c r="G74" s="38"/>
      <c r="H74" s="38"/>
      <c r="I74" s="38"/>
      <c r="J74" s="38"/>
      <c r="K74" s="38"/>
      <c r="L74" s="38"/>
    </row>
    <row r="75" spans="5:12" x14ac:dyDescent="0.25">
      <c r="E75" s="38"/>
      <c r="F75" s="38"/>
      <c r="G75" s="38"/>
      <c r="H75" s="38"/>
      <c r="I75" s="38"/>
      <c r="J75" s="38"/>
      <c r="K75" s="38"/>
      <c r="L75" s="38"/>
    </row>
    <row r="76" spans="5:12" x14ac:dyDescent="0.25">
      <c r="E76" s="38"/>
      <c r="F76" s="38"/>
      <c r="G76" s="38"/>
      <c r="H76" s="38"/>
      <c r="I76" s="38"/>
      <c r="J76" s="38"/>
      <c r="K76" s="38"/>
      <c r="L76" s="38"/>
    </row>
    <row r="77" spans="5:12" x14ac:dyDescent="0.25">
      <c r="E77" s="38"/>
      <c r="F77" s="38"/>
      <c r="G77" s="38"/>
      <c r="H77" s="38"/>
      <c r="I77" s="38"/>
      <c r="J77" s="38"/>
      <c r="K77" s="38"/>
      <c r="L77" s="38"/>
    </row>
    <row r="78" spans="5:12" x14ac:dyDescent="0.25">
      <c r="E78" s="38"/>
      <c r="F78" s="38"/>
      <c r="G78" s="38"/>
      <c r="H78" s="38"/>
      <c r="I78" s="38"/>
      <c r="J78" s="38"/>
      <c r="K78" s="38"/>
      <c r="L78" s="38"/>
    </row>
    <row r="79" spans="5:12" x14ac:dyDescent="0.25">
      <c r="E79" s="38"/>
      <c r="F79" s="38"/>
      <c r="G79" s="38"/>
      <c r="H79" s="38"/>
      <c r="I79" s="38"/>
      <c r="J79" s="38"/>
      <c r="K79" s="38"/>
      <c r="L79" s="38"/>
    </row>
    <row r="80" spans="5:12" x14ac:dyDescent="0.25">
      <c r="E80" s="38"/>
      <c r="F80" s="38"/>
      <c r="G80" s="38"/>
      <c r="H80" s="38"/>
      <c r="I80" s="38"/>
      <c r="J80" s="38"/>
      <c r="K80" s="38"/>
      <c r="L80" s="38"/>
    </row>
    <row r="81" spans="5:12" x14ac:dyDescent="0.25">
      <c r="E81" s="38"/>
      <c r="F81" s="38"/>
      <c r="G81" s="38"/>
      <c r="H81" s="38"/>
      <c r="I81" s="38"/>
      <c r="J81" s="38"/>
      <c r="K81" s="38"/>
      <c r="L81" s="38"/>
    </row>
    <row r="82" spans="5:12" x14ac:dyDescent="0.25">
      <c r="E82" s="38"/>
      <c r="F82" s="38"/>
      <c r="G82" s="38"/>
      <c r="H82" s="38"/>
      <c r="I82" s="38"/>
      <c r="J82" s="38"/>
      <c r="K82" s="38"/>
      <c r="L82" s="38"/>
    </row>
    <row r="83" spans="5:12" x14ac:dyDescent="0.25">
      <c r="E83" s="38"/>
      <c r="F83" s="38"/>
      <c r="G83" s="38"/>
      <c r="H83" s="38"/>
      <c r="I83" s="38"/>
      <c r="J83" s="38"/>
      <c r="K83" s="38"/>
      <c r="L83" s="38"/>
    </row>
    <row r="84" spans="5:12" x14ac:dyDescent="0.25">
      <c r="E84" s="38"/>
      <c r="F84" s="38"/>
      <c r="G84" s="38"/>
      <c r="H84" s="38"/>
      <c r="I84" s="38"/>
      <c r="J84" s="38"/>
      <c r="K84" s="38"/>
      <c r="L84" s="38"/>
    </row>
    <row r="85" spans="5:12" x14ac:dyDescent="0.25">
      <c r="E85" s="38"/>
      <c r="F85" s="38"/>
      <c r="G85" s="38"/>
      <c r="H85" s="38"/>
      <c r="I85" s="38"/>
      <c r="J85" s="38"/>
      <c r="K85" s="38"/>
      <c r="L85" s="38"/>
    </row>
    <row r="86" spans="5:12" x14ac:dyDescent="0.25">
      <c r="E86" s="38"/>
      <c r="F86" s="38"/>
      <c r="G86" s="38"/>
      <c r="H86" s="38"/>
      <c r="I86" s="38"/>
      <c r="J86" s="38"/>
      <c r="K86" s="38"/>
      <c r="L86" s="38"/>
    </row>
    <row r="87" spans="5:12" x14ac:dyDescent="0.25">
      <c r="E87" s="38"/>
      <c r="F87" s="38"/>
      <c r="G87" s="38"/>
      <c r="H87" s="38"/>
      <c r="I87" s="38"/>
      <c r="J87" s="38"/>
      <c r="K87" s="38"/>
      <c r="L87" s="38"/>
    </row>
    <row r="88" spans="5:12" x14ac:dyDescent="0.25">
      <c r="E88" s="38"/>
      <c r="F88" s="38"/>
      <c r="G88" s="38"/>
      <c r="H88" s="38"/>
      <c r="I88" s="38"/>
      <c r="J88" s="38"/>
      <c r="K88" s="38"/>
      <c r="L88" s="38"/>
    </row>
    <row r="89" spans="5:12" x14ac:dyDescent="0.25">
      <c r="E89" s="38"/>
      <c r="F89" s="38"/>
      <c r="G89" s="38"/>
      <c r="H89" s="38"/>
      <c r="I89" s="38"/>
      <c r="J89" s="38"/>
      <c r="K89" s="38"/>
      <c r="L89" s="38"/>
    </row>
    <row r="90" spans="5:12" x14ac:dyDescent="0.25">
      <c r="E90" s="38"/>
      <c r="F90" s="38"/>
      <c r="G90" s="38"/>
      <c r="H90" s="38"/>
      <c r="I90" s="38"/>
      <c r="J90" s="38"/>
      <c r="K90" s="38"/>
      <c r="L90" s="38"/>
    </row>
    <row r="91" spans="5:12" x14ac:dyDescent="0.25">
      <c r="E91" s="38"/>
      <c r="F91" s="38"/>
      <c r="G91" s="38"/>
      <c r="H91" s="38"/>
      <c r="I91" s="38"/>
      <c r="J91" s="38"/>
      <c r="K91" s="38"/>
      <c r="L91" s="38"/>
    </row>
    <row r="92" spans="5:12" x14ac:dyDescent="0.25">
      <c r="E92" s="38"/>
      <c r="F92" s="38"/>
      <c r="G92" s="38"/>
      <c r="H92" s="38"/>
      <c r="I92" s="38"/>
      <c r="J92" s="38"/>
      <c r="K92" s="38"/>
      <c r="L92" s="38"/>
    </row>
    <row r="93" spans="5:12" x14ac:dyDescent="0.25">
      <c r="E93" s="38"/>
      <c r="F93" s="38"/>
      <c r="G93" s="38"/>
      <c r="H93" s="38"/>
      <c r="I93" s="38"/>
      <c r="J93" s="38"/>
      <c r="K93" s="38"/>
      <c r="L93" s="38"/>
    </row>
    <row r="94" spans="5:12" x14ac:dyDescent="0.25">
      <c r="E94" s="38"/>
      <c r="F94" s="38"/>
      <c r="G94" s="38"/>
      <c r="H94" s="38"/>
      <c r="I94" s="38"/>
      <c r="J94" s="38"/>
      <c r="K94" s="38"/>
      <c r="L94" s="38"/>
    </row>
    <row r="95" spans="5:12" x14ac:dyDescent="0.25">
      <c r="E95" s="38"/>
      <c r="F95" s="38"/>
      <c r="G95" s="38"/>
      <c r="H95" s="38"/>
      <c r="I95" s="38"/>
      <c r="J95" s="38"/>
      <c r="K95" s="38"/>
      <c r="L95" s="38"/>
    </row>
    <row r="96" spans="5:12" x14ac:dyDescent="0.25">
      <c r="E96" s="38"/>
      <c r="F96" s="38"/>
      <c r="G96" s="38"/>
      <c r="H96" s="38"/>
      <c r="I96" s="38"/>
      <c r="J96" s="38"/>
      <c r="K96" s="38"/>
      <c r="L96" s="38"/>
    </row>
    <row r="97" spans="5:12" x14ac:dyDescent="0.25">
      <c r="E97" s="38"/>
      <c r="F97" s="38"/>
      <c r="G97" s="38"/>
      <c r="H97" s="38"/>
      <c r="I97" s="38"/>
      <c r="J97" s="38"/>
      <c r="K97" s="38"/>
      <c r="L97" s="38"/>
    </row>
    <row r="98" spans="5:12" x14ac:dyDescent="0.25">
      <c r="E98" s="38"/>
      <c r="F98" s="38"/>
      <c r="G98" s="38"/>
      <c r="H98" s="38"/>
      <c r="I98" s="38"/>
      <c r="J98" s="38"/>
      <c r="K98" s="38"/>
      <c r="L98" s="38"/>
    </row>
    <row r="99" spans="5:12" x14ac:dyDescent="0.25">
      <c r="E99" s="38"/>
      <c r="F99" s="38"/>
      <c r="G99" s="38"/>
      <c r="H99" s="38"/>
      <c r="I99" s="38"/>
      <c r="J99" s="38"/>
      <c r="K99" s="38"/>
      <c r="L99" s="38"/>
    </row>
    <row r="100" spans="5:12" x14ac:dyDescent="0.25">
      <c r="E100" s="38"/>
      <c r="F100" s="38"/>
      <c r="G100" s="38"/>
      <c r="H100" s="38"/>
      <c r="I100" s="38"/>
      <c r="J100" s="38"/>
      <c r="K100" s="38"/>
      <c r="L100" s="38"/>
    </row>
    <row r="101" spans="5:12" x14ac:dyDescent="0.25">
      <c r="E101" s="38"/>
      <c r="F101" s="38"/>
      <c r="G101" s="38"/>
      <c r="H101" s="38"/>
      <c r="I101" s="38"/>
      <c r="J101" s="38"/>
      <c r="K101" s="38"/>
      <c r="L101" s="38"/>
    </row>
    <row r="102" spans="5:12" x14ac:dyDescent="0.25">
      <c r="E102" s="38"/>
      <c r="F102" s="38"/>
      <c r="G102" s="38"/>
      <c r="H102" s="38"/>
      <c r="I102" s="38"/>
      <c r="J102" s="38"/>
      <c r="K102" s="38"/>
      <c r="L102" s="38"/>
    </row>
    <row r="103" spans="5:12" x14ac:dyDescent="0.25">
      <c r="E103" s="38"/>
      <c r="F103" s="38"/>
      <c r="G103" s="38"/>
      <c r="H103" s="38"/>
      <c r="I103" s="38"/>
      <c r="J103" s="38"/>
      <c r="K103" s="38"/>
      <c r="L103" s="38"/>
    </row>
    <row r="104" spans="5:12" x14ac:dyDescent="0.25">
      <c r="E104" s="38"/>
      <c r="F104" s="38"/>
      <c r="G104" s="38"/>
      <c r="H104" s="38"/>
      <c r="I104" s="38"/>
      <c r="J104" s="38"/>
      <c r="K104" s="38"/>
      <c r="L104" s="38"/>
    </row>
    <row r="105" spans="5:12" x14ac:dyDescent="0.25">
      <c r="E105" s="38"/>
      <c r="F105" s="38"/>
      <c r="G105" s="38"/>
      <c r="H105" s="38"/>
      <c r="I105" s="38"/>
      <c r="J105" s="38"/>
      <c r="K105" s="38"/>
      <c r="L105" s="38"/>
    </row>
    <row r="106" spans="5:12" x14ac:dyDescent="0.25">
      <c r="E106" s="38"/>
      <c r="F106" s="38"/>
      <c r="G106" s="38"/>
      <c r="H106" s="38"/>
      <c r="I106" s="38"/>
      <c r="J106" s="38"/>
      <c r="K106" s="38"/>
      <c r="L106" s="38"/>
    </row>
    <row r="107" spans="5:12" x14ac:dyDescent="0.25">
      <c r="E107" s="38"/>
      <c r="F107" s="38"/>
      <c r="G107" s="38"/>
      <c r="H107" s="38"/>
      <c r="I107" s="38"/>
      <c r="J107" s="38"/>
      <c r="K107" s="38"/>
      <c r="L107" s="38"/>
    </row>
    <row r="108" spans="5:12" x14ac:dyDescent="0.25">
      <c r="E108" s="38"/>
      <c r="F108" s="38"/>
      <c r="G108" s="38"/>
      <c r="H108" s="38"/>
      <c r="I108" s="38"/>
      <c r="J108" s="38"/>
      <c r="K108" s="38"/>
      <c r="L108" s="38"/>
    </row>
    <row r="109" spans="5:12" x14ac:dyDescent="0.25">
      <c r="E109" s="38"/>
      <c r="F109" s="38"/>
      <c r="G109" s="38"/>
      <c r="H109" s="38"/>
      <c r="I109" s="38"/>
      <c r="J109" s="38"/>
      <c r="K109" s="38"/>
      <c r="L109" s="38"/>
    </row>
    <row r="110" spans="5:12" x14ac:dyDescent="0.25">
      <c r="E110" s="38"/>
      <c r="F110" s="38"/>
      <c r="G110" s="38"/>
      <c r="H110" s="38"/>
      <c r="I110" s="38"/>
      <c r="J110" s="38"/>
      <c r="K110" s="38"/>
      <c r="L110" s="38"/>
    </row>
    <row r="111" spans="5:12" x14ac:dyDescent="0.25">
      <c r="E111" s="38"/>
      <c r="F111" s="38"/>
      <c r="G111" s="38"/>
      <c r="H111" s="38"/>
      <c r="I111" s="38"/>
      <c r="J111" s="38"/>
      <c r="K111" s="38"/>
      <c r="L111" s="38"/>
    </row>
    <row r="112" spans="5:12" x14ac:dyDescent="0.25">
      <c r="E112" s="38"/>
      <c r="F112" s="38"/>
      <c r="G112" s="38"/>
      <c r="H112" s="38"/>
      <c r="I112" s="38"/>
      <c r="J112" s="38"/>
      <c r="K112" s="38"/>
      <c r="L112" s="38"/>
    </row>
    <row r="113" spans="5:12" x14ac:dyDescent="0.25">
      <c r="E113" s="38"/>
      <c r="F113" s="38"/>
      <c r="G113" s="38"/>
      <c r="H113" s="38"/>
      <c r="I113" s="38"/>
      <c r="J113" s="38"/>
      <c r="K113" s="38"/>
      <c r="L113" s="38"/>
    </row>
    <row r="114" spans="5:12" x14ac:dyDescent="0.25">
      <c r="E114" s="38"/>
      <c r="F114" s="38"/>
      <c r="G114" s="38"/>
      <c r="H114" s="38"/>
      <c r="I114" s="38"/>
      <c r="J114" s="38"/>
      <c r="K114" s="38"/>
      <c r="L114" s="38"/>
    </row>
    <row r="115" spans="5:12" x14ac:dyDescent="0.25">
      <c r="E115" s="38"/>
      <c r="F115" s="38"/>
      <c r="G115" s="38"/>
      <c r="H115" s="38"/>
      <c r="I115" s="38"/>
      <c r="J115" s="38"/>
      <c r="K115" s="38"/>
      <c r="L115" s="38"/>
    </row>
    <row r="116" spans="5:12" x14ac:dyDescent="0.25">
      <c r="E116" s="38"/>
      <c r="F116" s="38"/>
      <c r="G116" s="38"/>
      <c r="H116" s="38"/>
      <c r="I116" s="38"/>
      <c r="J116" s="38"/>
      <c r="K116" s="38"/>
      <c r="L116" s="38"/>
    </row>
    <row r="117" spans="5:12" x14ac:dyDescent="0.25">
      <c r="E117" s="38"/>
      <c r="F117" s="38"/>
      <c r="G117" s="38"/>
      <c r="H117" s="38"/>
      <c r="I117" s="38"/>
      <c r="J117" s="38"/>
      <c r="K117" s="38"/>
      <c r="L117" s="38"/>
    </row>
    <row r="118" spans="5:12" x14ac:dyDescent="0.25">
      <c r="E118" s="38"/>
      <c r="F118" s="38"/>
      <c r="G118" s="38"/>
      <c r="H118" s="38"/>
      <c r="I118" s="38"/>
      <c r="J118" s="38"/>
      <c r="K118" s="38"/>
      <c r="L118" s="38"/>
    </row>
    <row r="119" spans="5:12" x14ac:dyDescent="0.25">
      <c r="E119" s="38"/>
      <c r="F119" s="38"/>
      <c r="G119" s="38"/>
      <c r="H119" s="38"/>
      <c r="I119" s="38"/>
      <c r="J119" s="38"/>
      <c r="K119" s="38"/>
      <c r="L119" s="38"/>
    </row>
    <row r="120" spans="5:12" x14ac:dyDescent="0.25">
      <c r="E120" s="38"/>
      <c r="F120" s="38"/>
      <c r="G120" s="38"/>
      <c r="H120" s="38"/>
      <c r="I120" s="38"/>
      <c r="J120" s="38"/>
      <c r="K120" s="38"/>
      <c r="L120" s="38"/>
    </row>
    <row r="121" spans="5:12" x14ac:dyDescent="0.25">
      <c r="E121" s="38"/>
      <c r="F121" s="38"/>
      <c r="G121" s="38"/>
      <c r="H121" s="38"/>
      <c r="I121" s="38"/>
      <c r="J121" s="38"/>
      <c r="K121" s="38"/>
      <c r="L121" s="38"/>
    </row>
    <row r="122" spans="5:12" x14ac:dyDescent="0.25">
      <c r="E122" s="38"/>
      <c r="F122" s="38"/>
      <c r="G122" s="38"/>
      <c r="H122" s="38"/>
      <c r="I122" s="38"/>
      <c r="J122" s="38"/>
      <c r="K122" s="38"/>
      <c r="L122" s="38"/>
    </row>
    <row r="123" spans="5:12" x14ac:dyDescent="0.25">
      <c r="E123" s="38"/>
      <c r="F123" s="38"/>
      <c r="G123" s="38"/>
      <c r="H123" s="38"/>
      <c r="I123" s="38"/>
      <c r="J123" s="38"/>
      <c r="K123" s="38"/>
      <c r="L123" s="38"/>
    </row>
    <row r="124" spans="5:12" x14ac:dyDescent="0.25">
      <c r="E124" s="38"/>
      <c r="F124" s="38"/>
      <c r="G124" s="38"/>
      <c r="H124" s="38"/>
      <c r="I124" s="38"/>
      <c r="J124" s="38"/>
      <c r="K124" s="38"/>
      <c r="L124" s="38"/>
    </row>
    <row r="125" spans="5:12" x14ac:dyDescent="0.25">
      <c r="E125" s="38"/>
      <c r="F125" s="38"/>
      <c r="G125" s="38"/>
      <c r="H125" s="38"/>
      <c r="I125" s="38"/>
      <c r="J125" s="38"/>
      <c r="K125" s="38"/>
      <c r="L125" s="38"/>
    </row>
    <row r="126" spans="5:12" x14ac:dyDescent="0.25">
      <c r="E126" s="38"/>
      <c r="F126" s="38"/>
      <c r="G126" s="38"/>
      <c r="H126" s="38"/>
      <c r="I126" s="38"/>
      <c r="J126" s="38"/>
      <c r="K126" s="38"/>
      <c r="L126" s="38"/>
    </row>
    <row r="127" spans="5:12" x14ac:dyDescent="0.25">
      <c r="E127" s="38"/>
      <c r="F127" s="38"/>
      <c r="G127" s="38"/>
      <c r="H127" s="38"/>
      <c r="I127" s="38"/>
      <c r="J127" s="38"/>
      <c r="K127" s="38"/>
      <c r="L127" s="38"/>
    </row>
    <row r="128" spans="5:12" x14ac:dyDescent="0.25">
      <c r="E128" s="38"/>
      <c r="F128" s="38"/>
      <c r="G128" s="38"/>
      <c r="H128" s="38"/>
      <c r="I128" s="38"/>
      <c r="J128" s="38"/>
      <c r="K128" s="38"/>
      <c r="L128" s="38"/>
    </row>
    <row r="129" spans="5:12" x14ac:dyDescent="0.25">
      <c r="E129" s="38"/>
      <c r="F129" s="38"/>
      <c r="G129" s="38"/>
      <c r="H129" s="38"/>
      <c r="I129" s="38"/>
      <c r="J129" s="38"/>
      <c r="K129" s="38"/>
      <c r="L129" s="38"/>
    </row>
    <row r="130" spans="5:12" x14ac:dyDescent="0.25">
      <c r="E130" s="38"/>
      <c r="F130" s="38"/>
      <c r="G130" s="38"/>
      <c r="H130" s="38"/>
      <c r="I130" s="38"/>
      <c r="J130" s="38"/>
      <c r="K130" s="38"/>
      <c r="L130" s="38"/>
    </row>
    <row r="131" spans="5:12" x14ac:dyDescent="0.25">
      <c r="E131" s="38"/>
      <c r="F131" s="38"/>
      <c r="G131" s="38"/>
      <c r="H131" s="38"/>
      <c r="I131" s="38"/>
      <c r="J131" s="38"/>
      <c r="K131" s="38"/>
      <c r="L131" s="38"/>
    </row>
    <row r="132" spans="5:12" x14ac:dyDescent="0.25">
      <c r="E132" s="38"/>
      <c r="F132" s="38"/>
      <c r="G132" s="38"/>
      <c r="H132" s="38"/>
      <c r="I132" s="38"/>
      <c r="J132" s="38"/>
      <c r="K132" s="38"/>
      <c r="L132" s="38"/>
    </row>
    <row r="133" spans="5:12" x14ac:dyDescent="0.25">
      <c r="E133" s="38"/>
      <c r="F133" s="38"/>
      <c r="G133" s="38"/>
      <c r="H133" s="38"/>
      <c r="I133" s="38"/>
      <c r="J133" s="38"/>
      <c r="K133" s="38"/>
      <c r="L133" s="38"/>
    </row>
    <row r="134" spans="5:12" x14ac:dyDescent="0.25">
      <c r="E134" s="38"/>
      <c r="F134" s="38"/>
      <c r="G134" s="38"/>
      <c r="H134" s="38"/>
      <c r="I134" s="38"/>
      <c r="J134" s="38"/>
      <c r="K134" s="38"/>
      <c r="L134" s="38"/>
    </row>
    <row r="135" spans="5:12" x14ac:dyDescent="0.25">
      <c r="E135" s="38"/>
      <c r="F135" s="38"/>
      <c r="G135" s="38"/>
      <c r="H135" s="38"/>
      <c r="I135" s="38"/>
      <c r="J135" s="38"/>
      <c r="K135" s="38"/>
      <c r="L135" s="38"/>
    </row>
    <row r="136" spans="5:12" x14ac:dyDescent="0.25">
      <c r="E136" s="38"/>
      <c r="F136" s="38"/>
      <c r="G136" s="38"/>
      <c r="H136" s="38"/>
      <c r="I136" s="38"/>
      <c r="J136" s="38"/>
      <c r="K136" s="38"/>
      <c r="L136" s="38"/>
    </row>
    <row r="137" spans="5:12" x14ac:dyDescent="0.25">
      <c r="E137" s="38"/>
      <c r="F137" s="38"/>
      <c r="G137" s="38"/>
      <c r="H137" s="38"/>
      <c r="I137" s="38"/>
      <c r="J137" s="38"/>
      <c r="K137" s="38"/>
      <c r="L137" s="38"/>
    </row>
    <row r="138" spans="5:12" x14ac:dyDescent="0.25">
      <c r="E138" s="38"/>
      <c r="F138" s="38"/>
      <c r="G138" s="38"/>
      <c r="H138" s="38"/>
      <c r="I138" s="38"/>
      <c r="J138" s="38"/>
      <c r="K138" s="38"/>
      <c r="L138" s="38"/>
    </row>
    <row r="139" spans="5:12" x14ac:dyDescent="0.25">
      <c r="E139" s="38"/>
      <c r="F139" s="38"/>
      <c r="G139" s="38"/>
      <c r="H139" s="38"/>
      <c r="I139" s="38"/>
      <c r="J139" s="38"/>
      <c r="K139" s="38"/>
      <c r="L139" s="38"/>
    </row>
    <row r="140" spans="5:12" x14ac:dyDescent="0.25">
      <c r="E140" s="38"/>
      <c r="F140" s="38"/>
      <c r="G140" s="38"/>
      <c r="H140" s="38"/>
      <c r="I140" s="38"/>
      <c r="J140" s="38"/>
      <c r="K140" s="38"/>
      <c r="L140" s="38"/>
    </row>
    <row r="141" spans="5:12" x14ac:dyDescent="0.25">
      <c r="E141" s="38"/>
      <c r="F141" s="38"/>
      <c r="G141" s="38"/>
      <c r="H141" s="38"/>
      <c r="I141" s="38"/>
      <c r="J141" s="38"/>
      <c r="K141" s="38"/>
      <c r="L141" s="38"/>
    </row>
    <row r="142" spans="5:12" x14ac:dyDescent="0.25">
      <c r="E142" s="38"/>
      <c r="F142" s="38"/>
      <c r="G142" s="38"/>
      <c r="H142" s="38"/>
      <c r="I142" s="38"/>
      <c r="J142" s="38"/>
      <c r="K142" s="38"/>
      <c r="L142" s="38"/>
    </row>
    <row r="143" spans="5:12" x14ac:dyDescent="0.25">
      <c r="E143" s="38"/>
      <c r="F143" s="38"/>
      <c r="G143" s="38"/>
      <c r="H143" s="38"/>
      <c r="I143" s="38"/>
      <c r="J143" s="38"/>
      <c r="K143" s="38"/>
      <c r="L143" s="38"/>
    </row>
    <row r="144" spans="5:12" x14ac:dyDescent="0.25">
      <c r="E144" s="38"/>
      <c r="F144" s="38"/>
      <c r="G144" s="38"/>
      <c r="H144" s="38"/>
      <c r="I144" s="38"/>
      <c r="J144" s="38"/>
      <c r="K144" s="38"/>
      <c r="L144" s="38"/>
    </row>
    <row r="145" spans="5:12" x14ac:dyDescent="0.25">
      <c r="E145" s="38"/>
      <c r="F145" s="38"/>
      <c r="G145" s="38"/>
      <c r="H145" s="38"/>
      <c r="I145" s="38"/>
      <c r="J145" s="38"/>
      <c r="K145" s="38"/>
      <c r="L145" s="38"/>
    </row>
    <row r="146" spans="5:12" x14ac:dyDescent="0.25">
      <c r="E146" s="38"/>
      <c r="F146" s="38"/>
      <c r="G146" s="38"/>
      <c r="H146" s="38"/>
      <c r="I146" s="38"/>
      <c r="J146" s="38"/>
      <c r="K146" s="38"/>
      <c r="L146" s="38"/>
    </row>
    <row r="147" spans="5:12" x14ac:dyDescent="0.25">
      <c r="E147" s="38"/>
      <c r="F147" s="38"/>
      <c r="G147" s="38"/>
      <c r="H147" s="38"/>
      <c r="I147" s="38"/>
      <c r="J147" s="38"/>
      <c r="K147" s="38"/>
      <c r="L147" s="38"/>
    </row>
    <row r="148" spans="5:12" x14ac:dyDescent="0.25">
      <c r="E148" s="38"/>
      <c r="F148" s="38"/>
      <c r="G148" s="38"/>
      <c r="H148" s="38"/>
      <c r="I148" s="38"/>
      <c r="J148" s="38"/>
      <c r="K148" s="38"/>
      <c r="L148" s="38"/>
    </row>
    <row r="149" spans="5:12" x14ac:dyDescent="0.25">
      <c r="E149" s="38"/>
      <c r="F149" s="38"/>
      <c r="G149" s="38"/>
      <c r="H149" s="38"/>
      <c r="I149" s="38"/>
      <c r="J149" s="38"/>
      <c r="K149" s="38"/>
      <c r="L149" s="38"/>
    </row>
    <row r="150" spans="5:12" x14ac:dyDescent="0.25">
      <c r="E150" s="38"/>
      <c r="F150" s="38"/>
      <c r="G150" s="38"/>
      <c r="H150" s="38"/>
      <c r="I150" s="38"/>
      <c r="J150" s="38"/>
      <c r="K150" s="38"/>
      <c r="L150" s="38"/>
    </row>
    <row r="151" spans="5:12" x14ac:dyDescent="0.25">
      <c r="E151" s="38"/>
      <c r="F151" s="38"/>
      <c r="G151" s="38"/>
      <c r="H151" s="38"/>
      <c r="I151" s="38"/>
      <c r="J151" s="38"/>
      <c r="K151" s="38"/>
      <c r="L151" s="38"/>
    </row>
    <row r="152" spans="5:12" x14ac:dyDescent="0.25">
      <c r="E152" s="38"/>
      <c r="F152" s="38"/>
      <c r="G152" s="38"/>
      <c r="H152" s="38"/>
      <c r="I152" s="38"/>
      <c r="J152" s="38"/>
      <c r="K152" s="38"/>
      <c r="L152" s="38"/>
    </row>
    <row r="153" spans="5:12" x14ac:dyDescent="0.25">
      <c r="E153" s="38"/>
      <c r="F153" s="38"/>
      <c r="G153" s="38"/>
      <c r="H153" s="38"/>
      <c r="I153" s="38"/>
      <c r="J153" s="38"/>
      <c r="K153" s="38"/>
      <c r="L153" s="38"/>
    </row>
    <row r="154" spans="5:12" x14ac:dyDescent="0.25">
      <c r="E154" s="38"/>
      <c r="F154" s="38"/>
      <c r="G154" s="38"/>
      <c r="H154" s="38"/>
      <c r="I154" s="38"/>
      <c r="J154" s="38"/>
      <c r="K154" s="38"/>
      <c r="L154" s="38"/>
    </row>
    <row r="155" spans="5:12" x14ac:dyDescent="0.25">
      <c r="E155" s="38"/>
      <c r="F155" s="38"/>
      <c r="G155" s="38"/>
      <c r="H155" s="38"/>
      <c r="I155" s="38"/>
      <c r="J155" s="38"/>
      <c r="K155" s="38"/>
      <c r="L155" s="38"/>
    </row>
    <row r="156" spans="5:12" x14ac:dyDescent="0.25">
      <c r="E156" s="38"/>
      <c r="F156" s="38"/>
      <c r="G156" s="38"/>
      <c r="H156" s="38"/>
      <c r="I156" s="38"/>
      <c r="J156" s="38"/>
      <c r="K156" s="38"/>
      <c r="L156" s="38"/>
    </row>
    <row r="157" spans="5:12" x14ac:dyDescent="0.25">
      <c r="E157" s="38"/>
      <c r="F157" s="38"/>
      <c r="G157" s="38"/>
      <c r="H157" s="38"/>
      <c r="I157" s="38"/>
      <c r="J157" s="38"/>
      <c r="K157" s="38"/>
      <c r="L157" s="38"/>
    </row>
    <row r="158" spans="5:12" x14ac:dyDescent="0.25">
      <c r="E158" s="38"/>
      <c r="F158" s="38"/>
      <c r="G158" s="38"/>
      <c r="H158" s="38"/>
      <c r="I158" s="38"/>
      <c r="J158" s="38"/>
      <c r="K158" s="38"/>
      <c r="L158" s="38"/>
    </row>
    <row r="159" spans="5:12" x14ac:dyDescent="0.25">
      <c r="E159" s="38"/>
      <c r="F159" s="38"/>
      <c r="G159" s="38"/>
      <c r="H159" s="38"/>
      <c r="I159" s="38"/>
      <c r="J159" s="38"/>
      <c r="K159" s="38"/>
      <c r="L159" s="38"/>
    </row>
    <row r="160" spans="5:12" x14ac:dyDescent="0.25">
      <c r="E160" s="38"/>
      <c r="F160" s="38"/>
      <c r="G160" s="38"/>
      <c r="H160" s="38"/>
      <c r="I160" s="38"/>
      <c r="J160" s="38"/>
      <c r="K160" s="38"/>
      <c r="L160" s="38"/>
    </row>
    <row r="161" spans="5:12" x14ac:dyDescent="0.25">
      <c r="E161" s="38"/>
      <c r="F161" s="38"/>
      <c r="G161" s="38"/>
      <c r="H161" s="38"/>
      <c r="I161" s="38"/>
      <c r="J161" s="38"/>
      <c r="K161" s="38"/>
      <c r="L161" s="38"/>
    </row>
    <row r="162" spans="5:12" x14ac:dyDescent="0.25">
      <c r="E162" s="38"/>
      <c r="F162" s="38"/>
      <c r="G162" s="38"/>
      <c r="H162" s="38"/>
      <c r="I162" s="38"/>
      <c r="J162" s="38"/>
      <c r="K162" s="38"/>
      <c r="L162" s="38"/>
    </row>
    <row r="163" spans="5:12" x14ac:dyDescent="0.25">
      <c r="E163" s="38"/>
      <c r="F163" s="38"/>
      <c r="G163" s="38"/>
      <c r="H163" s="38"/>
      <c r="I163" s="38"/>
      <c r="J163" s="38"/>
      <c r="K163" s="38"/>
      <c r="L163" s="38"/>
    </row>
  </sheetData>
  <sheetProtection algorithmName="SHA-512" hashValue="BDaN6OdFbv0hkAHxGAj92fj3SWNt0O6Qj2mkBxjZ3IN2fmA2GPckMw+RIbzIUBtPYSSK5+yNhLsjN0ujVDvtBw==" saltValue="IaBb+smgD0NnC/b8ImsBJw==" spinCount="100000" sheet="1" insertColumns="0" selectLockedCells="1"/>
  <customSheetViews>
    <customSheetView guid="{4652D98A-10A8-4A41-BE02-6BC110D8BB01}" showGridLines="0">
      <pane xSplit="4" ySplit="4" topLeftCell="E5"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15" priority="2" stopIfTrue="1">
      <formula>WEEKDAY($B5,2)&gt;5</formula>
    </cfRule>
  </conditionalFormatting>
  <pageMargins left="0.7" right="0.7" top="0.78740157499999996" bottom="0.78740157499999996"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 stopIfTrue="1" id="{461A6E4C-C486-4E92-BE19-4D876643132E}">
            <xm:f>MATCH($B5,Feiertage!$B$2:$B$49,0)&gt;0</xm:f>
            <x14:dxf>
              <fill>
                <patternFill>
                  <bgColor theme="5" tint="0.59996337778862885"/>
                </patternFill>
              </fill>
            </x14:dxf>
          </x14:cfRule>
          <xm:sqref>B5:L35</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163"/>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RowHeight="15" x14ac:dyDescent="0.25"/>
  <cols>
    <col min="1" max="1" width="2.28515625" customWidth="1"/>
    <col min="2" max="2" width="8.85546875" customWidth="1"/>
    <col min="3" max="3" width="5.7109375" customWidth="1"/>
    <col min="4" max="4" width="0.85546875" customWidth="1"/>
    <col min="5" max="8" width="6.7109375" customWidth="1"/>
    <col min="9" max="9" width="8.85546875" customWidth="1"/>
    <col min="10" max="10" width="14" customWidth="1"/>
    <col min="11" max="11" width="13.7109375" customWidth="1"/>
    <col min="12" max="12" width="14.140625" customWidth="1"/>
    <col min="13" max="13" width="13.28515625" style="38" customWidth="1"/>
    <col min="14" max="14" width="19.5703125" style="38" customWidth="1"/>
    <col min="15" max="15" width="15.7109375" style="38" customWidth="1"/>
    <col min="16" max="17" width="11.42578125" style="38"/>
    <col min="18" max="18" width="30.7109375" style="38" customWidth="1"/>
    <col min="19" max="19" width="13.28515625" style="38" customWidth="1"/>
    <col min="20" max="24" width="11.42578125" style="38"/>
    <col min="48" max="48" width="11.140625" customWidth="1"/>
    <col min="49" max="49" width="7.7109375" customWidth="1"/>
    <col min="50" max="50" width="6.7109375" customWidth="1"/>
    <col min="51" max="51" width="8" customWidth="1"/>
  </cols>
  <sheetData>
    <row r="1" spans="1:51" ht="28.5" x14ac:dyDescent="0.45">
      <c r="A1" s="55">
        <v>41639</v>
      </c>
      <c r="B1" s="92">
        <f ca="1">DATEVALUE("1 " &amp; RIGHT(CELL("dateiname",$A$1),LEN(CELL("dateiname",$A$1))-FIND("]",CELL("dateiname",$A$1))) &amp; " " &amp; YEAR(Januar!$A$1))</f>
        <v>42185</v>
      </c>
      <c r="C1" s="92"/>
      <c r="D1" s="92"/>
      <c r="E1" s="92"/>
      <c r="F1" s="92"/>
      <c r="G1" s="92"/>
      <c r="H1" s="92"/>
      <c r="I1" s="92"/>
      <c r="J1" s="92"/>
      <c r="K1" s="92"/>
      <c r="L1" s="92"/>
    </row>
    <row r="2" spans="1:51" ht="15.75" thickBot="1" x14ac:dyDescent="0.3">
      <c r="E2" s="38"/>
      <c r="F2" s="38"/>
      <c r="G2" s="38"/>
      <c r="H2" s="38"/>
      <c r="I2" s="38"/>
      <c r="J2" s="38"/>
      <c r="K2" s="38"/>
      <c r="L2" s="38"/>
    </row>
    <row r="3" spans="1:51" ht="19.5" thickBot="1" x14ac:dyDescent="0.35">
      <c r="E3" s="89" t="s">
        <v>0</v>
      </c>
      <c r="F3" s="90"/>
      <c r="G3" s="90"/>
      <c r="H3" s="91"/>
      <c r="I3" s="57"/>
      <c r="J3" s="57"/>
      <c r="K3" s="57"/>
      <c r="L3" s="57"/>
      <c r="N3" s="89" t="s">
        <v>10</v>
      </c>
      <c r="O3" s="90"/>
      <c r="P3" s="91"/>
    </row>
    <row r="4" spans="1:51" ht="19.5" thickBot="1" x14ac:dyDescent="0.35">
      <c r="B4" s="16" t="s">
        <v>4</v>
      </c>
      <c r="C4" s="17" t="s">
        <v>5</v>
      </c>
      <c r="D4" s="7"/>
      <c r="E4" s="58" t="s">
        <v>1</v>
      </c>
      <c r="F4" s="59" t="s">
        <v>2</v>
      </c>
      <c r="G4" s="59" t="s">
        <v>1</v>
      </c>
      <c r="H4" s="59" t="s">
        <v>2</v>
      </c>
      <c r="I4" s="59" t="s">
        <v>3</v>
      </c>
      <c r="J4" s="59" t="s">
        <v>7</v>
      </c>
      <c r="K4" s="59" t="s">
        <v>6</v>
      </c>
      <c r="L4" s="60" t="s">
        <v>52</v>
      </c>
      <c r="N4" s="66" t="s">
        <v>8</v>
      </c>
      <c r="O4" s="67" t="s">
        <v>6</v>
      </c>
      <c r="P4" s="67" t="s">
        <v>3</v>
      </c>
      <c r="R4" s="87" t="s">
        <v>13</v>
      </c>
      <c r="S4" s="88"/>
      <c r="AV4" s="56" t="s">
        <v>50</v>
      </c>
      <c r="AW4" s="2" t="s">
        <v>3</v>
      </c>
      <c r="AX4" s="3" t="s">
        <v>7</v>
      </c>
      <c r="AY4" s="4" t="s">
        <v>6</v>
      </c>
    </row>
    <row r="5" spans="1:51" ht="21.75" thickTop="1" x14ac:dyDescent="0.35">
      <c r="B5" s="8">
        <f ca="1">B1</f>
        <v>42185</v>
      </c>
      <c r="C5" s="10">
        <f ca="1">B5</f>
        <v>42185</v>
      </c>
      <c r="D5" s="19"/>
      <c r="E5" s="20"/>
      <c r="F5" s="20"/>
      <c r="G5" s="20"/>
      <c r="H5" s="20"/>
      <c r="I5" s="20" t="str">
        <f ca="1">IF(AX5=0,"",IF(AW5=0,"",IF(OR(B5&lt;=TODAY(),AX5),AW5,"")))</f>
        <v/>
      </c>
      <c r="J5" s="20" t="str">
        <f t="shared" ref="J5:J35" si="0">IF(AX5=0,"",IF(I5&lt;&gt;"",AX5-I5,AX5))</f>
        <v/>
      </c>
      <c r="K5" s="20">
        <f ca="1">IF(AV5=0,AY5,IF(Feiertage!$G$2="ja","00:00",AY5))</f>
        <v>0.33333333333333331</v>
      </c>
      <c r="L5" s="61" t="str">
        <f t="shared" ref="L5:L35" ca="1" si="1">IF(OR(B5&lt;=TODAY(),J5),IF(J5&lt;&gt;"",IF(J5-K5=0,"",J5-K5),IF(K5&lt;&gt;"",-K5,"")),"")</f>
        <v/>
      </c>
      <c r="N5" s="68">
        <v>41639</v>
      </c>
      <c r="O5" s="24">
        <v>0.33333333333333331</v>
      </c>
      <c r="P5" s="24">
        <v>2.0833333333333332E-2</v>
      </c>
      <c r="R5" s="69" t="str">
        <f ca="1" xml:space="preserve"> "Übertrag aus " &amp; IF( MONTH(B1)=1, YEAR(B1)-1, TEXT(EDATE(B1,-1),"MMMM"))</f>
        <v>Übertrag aus Juni</v>
      </c>
      <c r="S5" s="70">
        <f ca="1">IF(MONTH(B1)&gt;1,INDIRECT(TEXT(EDATE(B1,-1),"MMMM")&amp;"!s9"),"")</f>
        <v>-9.3333333333333304</v>
      </c>
      <c r="AV5">
        <f ca="1">IF(IFERROR(MATCH($B5,Feiertage!$B$2:$B$49,0)&gt;0,0),1,0)</f>
        <v>0</v>
      </c>
      <c r="AW5" s="5">
        <f ca="1">IF(WEEKDAY(C5)=WEEKDAY($N$5),$P$5,
IF(WEEKDAY(C5)=WEEKDAY($N$6),$P$6,
IF(WEEKDAY(C5)=WEEKDAY($N$7),$P$7,
IF(WEEKDAY(C5)=WEEKDAY($N$8),$P$8,
IF(WEEKDAY(C5)=WEEKDAY($N$9),$P$9,
IF(WEEKDAY(C5)=WEEKDAY($N$10),$P$10,
IF(WEEKDAY(C5)=WEEKDAY($N$11),$P$11,"")))))))</f>
        <v>2.0833333333333332E-2</v>
      </c>
      <c r="AX5" s="1">
        <f>IF(F5,IF(E5,IF(E5&gt;F5,F5+"24:00"-E5,F5-E5),0),0)+IF(G5,IF(G5,IF(G5&gt;H5,H5+"24:00"-G5,H5-G5),0),0)</f>
        <v>0</v>
      </c>
      <c r="AY5" s="1">
        <f ca="1">IF(WEEKDAY(C5)=WEEKDAY($N$5),$O$5,
IF(WEEKDAY(C5)=WEEKDAY($N$6),$O$6,
IF(WEEKDAY(C5)=WEEKDAY($N$7),$O$7,
IF(WEEKDAY(C5)=WEEKDAY($N$8),$O$8,
IF(WEEKDAY(C5)=WEEKDAY($N$9),$O$9,
IF(WEEKDAY(C5)=WEEKDAY($N$10),$O$10,
IF(WEEKDAY(C5)=WEEKDAY($N$11),$O$11,"")))))))</f>
        <v>0.33333333333333331</v>
      </c>
    </row>
    <row r="6" spans="1:51" ht="21" x14ac:dyDescent="0.35">
      <c r="B6" s="9">
        <f ca="1">B5+1</f>
        <v>42186</v>
      </c>
      <c r="C6" s="11">
        <f ca="1">B6</f>
        <v>42186</v>
      </c>
      <c r="D6" s="6"/>
      <c r="E6" s="21"/>
      <c r="F6" s="21"/>
      <c r="G6" s="21"/>
      <c r="H6" s="21"/>
      <c r="I6" s="21" t="str">
        <f ca="1">IF(AX6=0,"",IF(AW6=0,"",IF(OR(B6&lt;=TODAY(),AX6),AW6,"")))</f>
        <v/>
      </c>
      <c r="J6" s="21" t="str">
        <f t="shared" si="0"/>
        <v/>
      </c>
      <c r="K6" s="20">
        <f ca="1">IF(AV6=0,AY6,IF(Feiertage!$G$2="ja","00:00",AY6))</f>
        <v>0.33333333333333331</v>
      </c>
      <c r="L6" s="62" t="str">
        <f t="shared" ca="1" si="1"/>
        <v/>
      </c>
      <c r="N6" s="71">
        <v>41640</v>
      </c>
      <c r="O6" s="25">
        <v>0.33333333333333331</v>
      </c>
      <c r="P6" s="25">
        <v>2.0833333333333332E-2</v>
      </c>
      <c r="R6" s="72" t="s">
        <v>6</v>
      </c>
      <c r="S6" s="70">
        <f ca="1">SUM(K5:K35)</f>
        <v>7.6666666666666634</v>
      </c>
      <c r="AV6">
        <f ca="1">IF(IFERROR(MATCH($B6,Feiertage!$B$2:$B$49,0)&gt;0,0),1,0)</f>
        <v>0</v>
      </c>
      <c r="AW6" s="5">
        <f t="shared" ref="AW6:AW32" ca="1" si="2">IF(WEEKDAY(C6)=WEEKDAY($N$5),$P$5,
IF(WEEKDAY(C6)=WEEKDAY($N$6),$P$6,
IF(WEEKDAY(C6)=WEEKDAY($N$7),$P$7,
IF(WEEKDAY(C6)=WEEKDAY($N$8),$P$8,
IF(WEEKDAY(C6)=WEEKDAY($N$9),$P$9,
IF(WEEKDAY(C6)=WEEKDAY($N$10),$P$10,
IF(WEEKDAY(C6)=WEEKDAY($N$11),$P$11,"")))))))</f>
        <v>2.0833333333333332E-2</v>
      </c>
      <c r="AX6" s="1">
        <f t="shared" ref="AX6:AX35" si="3">IF(F6,IF(E6,IF(E6&gt;F6,F6+"24:00"-E6,F6-E6),0),0)+IF(G6,IF(G6,IF(G6&gt;H6,H6+"24:00"-G6,H6-G6),0),0)</f>
        <v>0</v>
      </c>
      <c r="AY6" s="1">
        <f t="shared" ref="AY6:AY32" ca="1" si="4">IF(WEEKDAY(C6)=WEEKDAY($N$5),$O$5,
IF(WEEKDAY(C6)=WEEKDAY($N$6),$O$6,
IF(WEEKDAY(C6)=WEEKDAY($N$7),$O$7,
IF(WEEKDAY(C6)=WEEKDAY($N$8),$O$8,
IF(WEEKDAY(C6)=WEEKDAY($N$9),$O$9,
IF(WEEKDAY(C6)=WEEKDAY($N$10),$O$10,
IF(WEEKDAY(C6)=WEEKDAY($N$11),$O$11,"")))))))</f>
        <v>0.33333333333333331</v>
      </c>
    </row>
    <row r="7" spans="1:51" ht="21" x14ac:dyDescent="0.35">
      <c r="B7" s="9">
        <f t="shared" ref="B7:B32" ca="1" si="5">B6+1</f>
        <v>42187</v>
      </c>
      <c r="C7" s="11">
        <f t="shared" ref="C7:C35" ca="1" si="6">B7</f>
        <v>42187</v>
      </c>
      <c r="D7" s="6"/>
      <c r="E7" s="21"/>
      <c r="F7" s="21"/>
      <c r="G7" s="21"/>
      <c r="H7" s="21"/>
      <c r="I7" s="21" t="str">
        <f t="shared" ref="I7:I35" ca="1" si="7">IF(AX7=0,"",IF(AW7=0,"",IF(OR(B7&lt;=TODAY(),AX7),AW7,"")))</f>
        <v/>
      </c>
      <c r="J7" s="21" t="str">
        <f t="shared" si="0"/>
        <v/>
      </c>
      <c r="K7" s="20">
        <f ca="1">IF(AV7=0,AY7,IF(Feiertage!$G$2="ja","00:00",AY7))</f>
        <v>0.33333333333333331</v>
      </c>
      <c r="L7" s="62" t="str">
        <f t="shared" ca="1" si="1"/>
        <v/>
      </c>
      <c r="N7" s="71">
        <v>41641</v>
      </c>
      <c r="O7" s="25">
        <v>0.33333333333333331</v>
      </c>
      <c r="P7" s="25">
        <v>2.0833333333333332E-2</v>
      </c>
      <c r="R7" s="72" t="s">
        <v>7</v>
      </c>
      <c r="S7" s="70">
        <f>SUM(J5:J35)</f>
        <v>0</v>
      </c>
      <c r="AV7">
        <f ca="1">IF(IFERROR(MATCH($B7,Feiertage!$B$2:$B$49,0)&gt;0,0),1,0)</f>
        <v>0</v>
      </c>
      <c r="AW7" s="5">
        <f t="shared" ca="1" si="2"/>
        <v>2.0833333333333332E-2</v>
      </c>
      <c r="AX7" s="1">
        <f t="shared" si="3"/>
        <v>0</v>
      </c>
      <c r="AY7" s="1">
        <f t="shared" ca="1" si="4"/>
        <v>0.33333333333333331</v>
      </c>
    </row>
    <row r="8" spans="1:51" ht="21" x14ac:dyDescent="0.35">
      <c r="B8" s="9">
        <f t="shared" ca="1" si="5"/>
        <v>42188</v>
      </c>
      <c r="C8" s="11">
        <f t="shared" ca="1" si="6"/>
        <v>42188</v>
      </c>
      <c r="D8" s="6"/>
      <c r="E8" s="21"/>
      <c r="F8" s="21"/>
      <c r="G8" s="21"/>
      <c r="H8" s="21"/>
      <c r="I8" s="21" t="str">
        <f t="shared" ca="1" si="7"/>
        <v/>
      </c>
      <c r="J8" s="21" t="str">
        <f t="shared" si="0"/>
        <v/>
      </c>
      <c r="K8" s="20">
        <f ca="1">IF(AV8=0,AY8,IF(Feiertage!$G$2="ja","00:00",AY8))</f>
        <v>0.33333333333333331</v>
      </c>
      <c r="L8" s="62" t="str">
        <f t="shared" ca="1" si="1"/>
        <v/>
      </c>
      <c r="N8" s="71">
        <v>41642</v>
      </c>
      <c r="O8" s="25">
        <v>0.33333333333333331</v>
      </c>
      <c r="P8" s="25">
        <v>2.0833333333333332E-2</v>
      </c>
      <c r="R8" s="73" t="str">
        <f ca="1" xml:space="preserve"> "Saldo " &amp; TEXT(B1,"MMMM")</f>
        <v>Saldo Juli</v>
      </c>
      <c r="S8" s="70">
        <f ca="1">SUM(L5:L35)</f>
        <v>0</v>
      </c>
      <c r="AV8">
        <f ca="1">IF(IFERROR(MATCH($B8,Feiertage!$B$2:$B$49,0)&gt;0,0),1,0)</f>
        <v>0</v>
      </c>
      <c r="AW8" s="5">
        <f t="shared" ca="1" si="2"/>
        <v>2.0833333333333332E-2</v>
      </c>
      <c r="AX8" s="1">
        <f t="shared" si="3"/>
        <v>0</v>
      </c>
      <c r="AY8" s="1">
        <f t="shared" ca="1" si="4"/>
        <v>0.33333333333333331</v>
      </c>
    </row>
    <row r="9" spans="1:51" ht="21.75" thickBot="1" x14ac:dyDescent="0.4">
      <c r="B9" s="9">
        <f t="shared" ca="1" si="5"/>
        <v>42189</v>
      </c>
      <c r="C9" s="11">
        <f t="shared" ca="1" si="6"/>
        <v>42189</v>
      </c>
      <c r="D9" s="6"/>
      <c r="E9" s="21"/>
      <c r="F9" s="21"/>
      <c r="G9" s="21"/>
      <c r="H9" s="21"/>
      <c r="I9" s="21" t="str">
        <f t="shared" ca="1" si="7"/>
        <v/>
      </c>
      <c r="J9" s="21" t="str">
        <f t="shared" si="0"/>
        <v/>
      </c>
      <c r="K9" s="20">
        <f ca="1">IF(AV9=0,AY9,IF(Feiertage!$G$2="ja","00:00",AY9))</f>
        <v>0.33333333333333331</v>
      </c>
      <c r="L9" s="62" t="str">
        <f t="shared" ca="1" si="1"/>
        <v/>
      </c>
      <c r="N9" s="71">
        <v>41643</v>
      </c>
      <c r="O9" s="25">
        <v>0.33333333333333331</v>
      </c>
      <c r="P9" s="25">
        <v>2.0833333333333332E-2</v>
      </c>
      <c r="R9" s="74" t="str">
        <f ca="1" xml:space="preserve"> "Übertrag in " &amp;  IF( MONTH(B1)=12, YEAR(B1)+1, TEXT(EDATE(B1,1),"MMMM"))</f>
        <v>Übertrag in August</v>
      </c>
      <c r="S9" s="75">
        <f ca="1">IF(S5="",0,S5)+S8</f>
        <v>-9.3333333333333304</v>
      </c>
      <c r="AV9">
        <f ca="1">IF(IFERROR(MATCH($B9,Feiertage!$B$2:$B$49,0)&gt;0,0),1,0)</f>
        <v>0</v>
      </c>
      <c r="AW9" s="5">
        <f t="shared" ca="1" si="2"/>
        <v>2.0833333333333332E-2</v>
      </c>
      <c r="AX9" s="1">
        <f t="shared" si="3"/>
        <v>0</v>
      </c>
      <c r="AY9" s="1">
        <f t="shared" ca="1" si="4"/>
        <v>0.33333333333333331</v>
      </c>
    </row>
    <row r="10" spans="1:51" ht="18.75" x14ac:dyDescent="0.3">
      <c r="B10" s="9">
        <f t="shared" ca="1" si="5"/>
        <v>42190</v>
      </c>
      <c r="C10" s="11">
        <f t="shared" ca="1" si="6"/>
        <v>42190</v>
      </c>
      <c r="D10" s="6"/>
      <c r="E10" s="21"/>
      <c r="F10" s="21"/>
      <c r="G10" s="21"/>
      <c r="H10" s="21"/>
      <c r="I10" s="21" t="str">
        <f t="shared" ca="1" si="7"/>
        <v/>
      </c>
      <c r="J10" s="21" t="str">
        <f t="shared" si="0"/>
        <v/>
      </c>
      <c r="K10" s="20">
        <f ca="1">IF(AV10=0,AY10,IF(Feiertage!$G$2="ja","00:00",AY10))</f>
        <v>0</v>
      </c>
      <c r="L10" s="62" t="str">
        <f t="shared" ca="1" si="1"/>
        <v/>
      </c>
      <c r="N10" s="76">
        <v>41644</v>
      </c>
      <c r="O10" s="26">
        <v>0</v>
      </c>
      <c r="P10" s="26">
        <v>2.0833333333333332E-2</v>
      </c>
      <c r="AV10">
        <f ca="1">IF(IFERROR(MATCH($B10,Feiertage!$B$2:$B$49,0)&gt;0,0),1,0)</f>
        <v>0</v>
      </c>
      <c r="AW10" s="5">
        <f t="shared" ca="1" si="2"/>
        <v>2.0833333333333332E-2</v>
      </c>
      <c r="AX10" s="1">
        <f t="shared" si="3"/>
        <v>0</v>
      </c>
      <c r="AY10" s="1">
        <f t="shared" ca="1" si="4"/>
        <v>0</v>
      </c>
    </row>
    <row r="11" spans="1:51" ht="19.5" thickBot="1" x14ac:dyDescent="0.35">
      <c r="B11" s="9">
        <f t="shared" ca="1" si="5"/>
        <v>42191</v>
      </c>
      <c r="C11" s="11">
        <f t="shared" ca="1" si="6"/>
        <v>42191</v>
      </c>
      <c r="D11" s="6"/>
      <c r="E11" s="21"/>
      <c r="F11" s="21"/>
      <c r="G11" s="21"/>
      <c r="H11" s="21"/>
      <c r="I11" s="21" t="str">
        <f t="shared" ca="1" si="7"/>
        <v/>
      </c>
      <c r="J11" s="21" t="str">
        <f t="shared" si="0"/>
        <v/>
      </c>
      <c r="K11" s="20">
        <f ca="1">IF(AV11=0,AY11,IF(Feiertage!$G$2="ja","00:00",AY11))</f>
        <v>0</v>
      </c>
      <c r="L11" s="62" t="str">
        <f t="shared" ca="1" si="1"/>
        <v/>
      </c>
      <c r="N11" s="77">
        <v>41645</v>
      </c>
      <c r="O11" s="27">
        <v>0</v>
      </c>
      <c r="P11" s="27">
        <v>2.0833333333333332E-2</v>
      </c>
      <c r="AV11">
        <f ca="1">IF(IFERROR(MATCH($B11,Feiertage!$B$2:$B$49,0)&gt;0,0),1,0)</f>
        <v>0</v>
      </c>
      <c r="AW11" s="5">
        <f t="shared" ca="1" si="2"/>
        <v>2.0833333333333332E-2</v>
      </c>
      <c r="AX11" s="1">
        <f t="shared" si="3"/>
        <v>0</v>
      </c>
      <c r="AY11" s="1">
        <f t="shared" ca="1" si="4"/>
        <v>0</v>
      </c>
    </row>
    <row r="12" spans="1:51" ht="20.25" thickTop="1" thickBot="1" x14ac:dyDescent="0.35">
      <c r="B12" s="9">
        <f t="shared" ca="1" si="5"/>
        <v>42192</v>
      </c>
      <c r="C12" s="11">
        <f t="shared" ca="1" si="6"/>
        <v>42192</v>
      </c>
      <c r="D12" s="6"/>
      <c r="E12" s="21"/>
      <c r="F12" s="21"/>
      <c r="G12" s="21"/>
      <c r="H12" s="21"/>
      <c r="I12" s="21" t="str">
        <f t="shared" ca="1" si="7"/>
        <v/>
      </c>
      <c r="J12" s="21" t="str">
        <f t="shared" si="0"/>
        <v/>
      </c>
      <c r="K12" s="20">
        <f ca="1">IF(AV12=0,AY12,IF(Feiertage!$G$2="ja","00:00",AY12))</f>
        <v>0.33333333333333331</v>
      </c>
      <c r="L12" s="62" t="str">
        <f t="shared" ca="1" si="1"/>
        <v/>
      </c>
      <c r="N12" s="78" t="s">
        <v>9</v>
      </c>
      <c r="O12" s="79">
        <f>SUM(O5:O11)</f>
        <v>1.6666666666666665</v>
      </c>
      <c r="P12" s="80"/>
      <c r="AV12">
        <f ca="1">IF(IFERROR(MATCH($B12,Feiertage!$B$2:$B$49,0)&gt;0,0),1,0)</f>
        <v>0</v>
      </c>
      <c r="AW12" s="5">
        <f t="shared" ca="1" si="2"/>
        <v>2.0833333333333332E-2</v>
      </c>
      <c r="AX12" s="1">
        <f t="shared" si="3"/>
        <v>0</v>
      </c>
      <c r="AY12" s="1">
        <f t="shared" ca="1" si="4"/>
        <v>0.33333333333333331</v>
      </c>
    </row>
    <row r="13" spans="1:51" ht="19.5" thickTop="1" x14ac:dyDescent="0.3">
      <c r="B13" s="9">
        <f t="shared" ca="1" si="5"/>
        <v>42193</v>
      </c>
      <c r="C13" s="11">
        <f t="shared" ca="1" si="6"/>
        <v>42193</v>
      </c>
      <c r="D13" s="6"/>
      <c r="E13" s="21"/>
      <c r="F13" s="21"/>
      <c r="G13" s="21"/>
      <c r="H13" s="21"/>
      <c r="I13" s="21" t="str">
        <f t="shared" ca="1" si="7"/>
        <v/>
      </c>
      <c r="J13" s="21" t="str">
        <f t="shared" si="0"/>
        <v/>
      </c>
      <c r="K13" s="20">
        <f ca="1">IF(AV13=0,AY13,IF(Feiertage!$G$2="ja","00:00",AY13))</f>
        <v>0.33333333333333331</v>
      </c>
      <c r="L13" s="62" t="str">
        <f t="shared" ca="1" si="1"/>
        <v/>
      </c>
      <c r="N13" s="64"/>
      <c r="O13" s="64"/>
      <c r="AV13">
        <f ca="1">IF(IFERROR(MATCH($B13,Feiertage!$B$2:$B$49,0)&gt;0,0),1,0)</f>
        <v>0</v>
      </c>
      <c r="AW13" s="5">
        <f t="shared" ca="1" si="2"/>
        <v>2.0833333333333332E-2</v>
      </c>
      <c r="AX13" s="1">
        <f t="shared" si="3"/>
        <v>0</v>
      </c>
      <c r="AY13" s="1">
        <f t="shared" ca="1" si="4"/>
        <v>0.33333333333333331</v>
      </c>
    </row>
    <row r="14" spans="1:51" ht="18.75" x14ac:dyDescent="0.3">
      <c r="B14" s="9">
        <f t="shared" ca="1" si="5"/>
        <v>42194</v>
      </c>
      <c r="C14" s="11">
        <f t="shared" ca="1" si="6"/>
        <v>42194</v>
      </c>
      <c r="D14" s="6"/>
      <c r="E14" s="21"/>
      <c r="F14" s="21"/>
      <c r="G14" s="21"/>
      <c r="H14" s="21"/>
      <c r="I14" s="21" t="str">
        <f t="shared" ca="1" si="7"/>
        <v/>
      </c>
      <c r="J14" s="21" t="str">
        <f t="shared" si="0"/>
        <v/>
      </c>
      <c r="K14" s="20">
        <f ca="1">IF(AV14=0,AY14,IF(Feiertage!$G$2="ja","00:00",AY14))</f>
        <v>0.33333333333333331</v>
      </c>
      <c r="L14" s="62" t="str">
        <f t="shared" ca="1" si="1"/>
        <v/>
      </c>
      <c r="N14" s="81"/>
      <c r="O14" s="82"/>
      <c r="P14" s="81"/>
      <c r="AV14">
        <f ca="1">IF(IFERROR(MATCH($B14,Feiertage!$B$2:$B$49,0)&gt;0,0),1,0)</f>
        <v>0</v>
      </c>
      <c r="AW14" s="5">
        <f t="shared" ca="1" si="2"/>
        <v>2.0833333333333332E-2</v>
      </c>
      <c r="AX14" s="1">
        <f t="shared" si="3"/>
        <v>0</v>
      </c>
      <c r="AY14" s="1">
        <f t="shared" ca="1" si="4"/>
        <v>0.33333333333333331</v>
      </c>
    </row>
    <row r="15" spans="1:51" ht="18.75" x14ac:dyDescent="0.3">
      <c r="B15" s="9">
        <f t="shared" ca="1" si="5"/>
        <v>42195</v>
      </c>
      <c r="C15" s="11">
        <f t="shared" ca="1" si="6"/>
        <v>42195</v>
      </c>
      <c r="D15" s="6"/>
      <c r="E15" s="21"/>
      <c r="F15" s="21"/>
      <c r="G15" s="21"/>
      <c r="H15" s="21"/>
      <c r="I15" s="21" t="str">
        <f t="shared" ca="1" si="7"/>
        <v/>
      </c>
      <c r="J15" s="21" t="str">
        <f t="shared" si="0"/>
        <v/>
      </c>
      <c r="K15" s="20">
        <f ca="1">IF(AV15=0,AY15,IF(Feiertage!$G$2="ja","00:00",AY15))</f>
        <v>0.33333333333333331</v>
      </c>
      <c r="L15" s="62" t="str">
        <f ca="1">IF(OR(B15&lt;=TODAY(),J15),IF(J15&lt;&gt;"",IF(J15-K15=0,"",J15-K15),IF(K15&lt;&gt;"",-K15,"")),"")</f>
        <v/>
      </c>
      <c r="AV15">
        <f ca="1">IF(IFERROR(MATCH($B15,Feiertage!$B$2:$B$49,0)&gt;0,0),1,0)</f>
        <v>0</v>
      </c>
      <c r="AW15" s="5">
        <f t="shared" ca="1" si="2"/>
        <v>2.0833333333333332E-2</v>
      </c>
      <c r="AX15" s="1">
        <f t="shared" si="3"/>
        <v>0</v>
      </c>
      <c r="AY15" s="1">
        <f t="shared" ca="1" si="4"/>
        <v>0.33333333333333331</v>
      </c>
    </row>
    <row r="16" spans="1:51" ht="18.75" x14ac:dyDescent="0.3">
      <c r="B16" s="9">
        <f t="shared" ca="1" si="5"/>
        <v>42196</v>
      </c>
      <c r="C16" s="11">
        <f t="shared" ca="1" si="6"/>
        <v>42196</v>
      </c>
      <c r="D16" s="6"/>
      <c r="E16" s="21"/>
      <c r="F16" s="21"/>
      <c r="G16" s="21"/>
      <c r="H16" s="21"/>
      <c r="I16" s="21" t="str">
        <f t="shared" ca="1" si="7"/>
        <v/>
      </c>
      <c r="J16" s="21" t="str">
        <f t="shared" si="0"/>
        <v/>
      </c>
      <c r="K16" s="20">
        <f ca="1">IF(AV16=0,AY16,IF(Feiertage!$G$2="ja","00:00",AY16))</f>
        <v>0.33333333333333331</v>
      </c>
      <c r="L16" s="62" t="str">
        <f t="shared" ca="1" si="1"/>
        <v/>
      </c>
      <c r="AV16">
        <f ca="1">IF(IFERROR(MATCH($B16,Feiertage!$B$2:$B$49,0)&gt;0,0),1,0)</f>
        <v>0</v>
      </c>
      <c r="AW16" s="5">
        <f t="shared" ca="1" si="2"/>
        <v>2.0833333333333332E-2</v>
      </c>
      <c r="AX16" s="1">
        <f t="shared" si="3"/>
        <v>0</v>
      </c>
      <c r="AY16" s="1">
        <f t="shared" ca="1" si="4"/>
        <v>0.33333333333333331</v>
      </c>
    </row>
    <row r="17" spans="2:51" ht="18.75" x14ac:dyDescent="0.3">
      <c r="B17" s="9">
        <f t="shared" ca="1" si="5"/>
        <v>42197</v>
      </c>
      <c r="C17" s="11">
        <f t="shared" ca="1" si="6"/>
        <v>42197</v>
      </c>
      <c r="D17" s="6"/>
      <c r="E17" s="21"/>
      <c r="F17" s="21"/>
      <c r="G17" s="21"/>
      <c r="H17" s="21"/>
      <c r="I17" s="21" t="str">
        <f t="shared" ca="1" si="7"/>
        <v/>
      </c>
      <c r="J17" s="21" t="str">
        <f t="shared" si="0"/>
        <v/>
      </c>
      <c r="K17" s="20">
        <f ca="1">IF(AV17=0,AY17,IF(Feiertage!$G$2="ja","00:00",AY17))</f>
        <v>0</v>
      </c>
      <c r="L17" s="62" t="str">
        <f t="shared" ca="1" si="1"/>
        <v/>
      </c>
      <c r="AV17">
        <f ca="1">IF(IFERROR(MATCH($B17,Feiertage!$B$2:$B$49,0)&gt;0,0),1,0)</f>
        <v>0</v>
      </c>
      <c r="AW17" s="5">
        <f t="shared" ca="1" si="2"/>
        <v>2.0833333333333332E-2</v>
      </c>
      <c r="AX17" s="1">
        <f t="shared" si="3"/>
        <v>0</v>
      </c>
      <c r="AY17" s="1">
        <f t="shared" ca="1" si="4"/>
        <v>0</v>
      </c>
    </row>
    <row r="18" spans="2:51" ht="18.75" x14ac:dyDescent="0.3">
      <c r="B18" s="9">
        <f t="shared" ca="1" si="5"/>
        <v>42198</v>
      </c>
      <c r="C18" s="11">
        <f t="shared" ca="1" si="6"/>
        <v>42198</v>
      </c>
      <c r="D18" s="6"/>
      <c r="E18" s="21"/>
      <c r="F18" s="21"/>
      <c r="G18" s="21"/>
      <c r="H18" s="21"/>
      <c r="I18" s="21" t="str">
        <f t="shared" ca="1" si="7"/>
        <v/>
      </c>
      <c r="J18" s="21" t="str">
        <f>IF(AX18=0,"",IF(I18&lt;&gt;"",AX18-I18,AX18))</f>
        <v/>
      </c>
      <c r="K18" s="20">
        <f ca="1">IF(AV18=0,AY18,IF(Feiertage!$G$2="ja","00:00",AY18))</f>
        <v>0</v>
      </c>
      <c r="L18" s="62" t="str">
        <f t="shared" ca="1" si="1"/>
        <v/>
      </c>
      <c r="AV18">
        <f ca="1">IF(IFERROR(MATCH($B18,Feiertage!$B$2:$B$49,0)&gt;0,0),1,0)</f>
        <v>0</v>
      </c>
      <c r="AW18" s="5">
        <f t="shared" ca="1" si="2"/>
        <v>2.0833333333333332E-2</v>
      </c>
      <c r="AX18" s="1">
        <f t="shared" si="3"/>
        <v>0</v>
      </c>
      <c r="AY18" s="1">
        <f t="shared" ca="1" si="4"/>
        <v>0</v>
      </c>
    </row>
    <row r="19" spans="2:51" ht="18.75" x14ac:dyDescent="0.3">
      <c r="B19" s="9">
        <f t="shared" ca="1" si="5"/>
        <v>42199</v>
      </c>
      <c r="C19" s="11">
        <f t="shared" ca="1" si="6"/>
        <v>42199</v>
      </c>
      <c r="D19" s="6"/>
      <c r="E19" s="21"/>
      <c r="F19" s="21"/>
      <c r="G19" s="21"/>
      <c r="H19" s="21"/>
      <c r="I19" s="21" t="str">
        <f t="shared" ca="1" si="7"/>
        <v/>
      </c>
      <c r="J19" s="21" t="str">
        <f t="shared" si="0"/>
        <v/>
      </c>
      <c r="K19" s="20">
        <f ca="1">IF(AV19=0,AY19,IF(Feiertage!$G$2="ja","00:00",AY19))</f>
        <v>0.33333333333333331</v>
      </c>
      <c r="L19" s="62" t="str">
        <f t="shared" ca="1" si="1"/>
        <v/>
      </c>
      <c r="AV19">
        <f ca="1">IF(IFERROR(MATCH($B19,Feiertage!$B$2:$B$49,0)&gt;0,0),1,0)</f>
        <v>0</v>
      </c>
      <c r="AW19" s="5">
        <f t="shared" ca="1" si="2"/>
        <v>2.0833333333333332E-2</v>
      </c>
      <c r="AX19" s="1">
        <f t="shared" si="3"/>
        <v>0</v>
      </c>
      <c r="AY19" s="1">
        <f t="shared" ca="1" si="4"/>
        <v>0.33333333333333331</v>
      </c>
    </row>
    <row r="20" spans="2:51" ht="18.75" x14ac:dyDescent="0.3">
      <c r="B20" s="9">
        <f t="shared" ca="1" si="5"/>
        <v>42200</v>
      </c>
      <c r="C20" s="11">
        <f t="shared" ca="1" si="6"/>
        <v>42200</v>
      </c>
      <c r="D20" s="6"/>
      <c r="E20" s="21"/>
      <c r="F20" s="21"/>
      <c r="G20" s="21"/>
      <c r="H20" s="21"/>
      <c r="I20" s="21" t="str">
        <f t="shared" ca="1" si="7"/>
        <v/>
      </c>
      <c r="J20" s="21" t="str">
        <f t="shared" si="0"/>
        <v/>
      </c>
      <c r="K20" s="20">
        <f ca="1">IF(AV20=0,AY20,IF(Feiertage!$G$2="ja","00:00",AY20))</f>
        <v>0.33333333333333331</v>
      </c>
      <c r="L20" s="62" t="str">
        <f t="shared" ca="1" si="1"/>
        <v/>
      </c>
      <c r="AV20">
        <f ca="1">IF(IFERROR(MATCH($B20,Feiertage!$B$2:$B$49,0)&gt;0,0),1,0)</f>
        <v>0</v>
      </c>
      <c r="AW20" s="5">
        <f t="shared" ca="1" si="2"/>
        <v>2.0833333333333332E-2</v>
      </c>
      <c r="AX20" s="1">
        <f t="shared" si="3"/>
        <v>0</v>
      </c>
      <c r="AY20" s="1">
        <f t="shared" ca="1" si="4"/>
        <v>0.33333333333333331</v>
      </c>
    </row>
    <row r="21" spans="2:51" ht="18.75" x14ac:dyDescent="0.3">
      <c r="B21" s="9">
        <f t="shared" ca="1" si="5"/>
        <v>42201</v>
      </c>
      <c r="C21" s="11">
        <f t="shared" ca="1" si="6"/>
        <v>42201</v>
      </c>
      <c r="D21" s="6"/>
      <c r="E21" s="21"/>
      <c r="F21" s="21"/>
      <c r="G21" s="21"/>
      <c r="H21" s="21"/>
      <c r="I21" s="21" t="str">
        <f t="shared" ca="1" si="7"/>
        <v/>
      </c>
      <c r="J21" s="21" t="str">
        <f t="shared" si="0"/>
        <v/>
      </c>
      <c r="K21" s="20">
        <f ca="1">IF(AV21=0,AY21,IF(Feiertage!$G$2="ja","00:00",AY21))</f>
        <v>0.33333333333333331</v>
      </c>
      <c r="L21" s="62" t="str">
        <f t="shared" ca="1" si="1"/>
        <v/>
      </c>
      <c r="AV21">
        <f ca="1">IF(IFERROR(MATCH($B21,Feiertage!$B$2:$B$49,0)&gt;0,0),1,0)</f>
        <v>0</v>
      </c>
      <c r="AW21" s="5">
        <f t="shared" ca="1" si="2"/>
        <v>2.0833333333333332E-2</v>
      </c>
      <c r="AX21" s="1">
        <f t="shared" si="3"/>
        <v>0</v>
      </c>
      <c r="AY21" s="1">
        <f t="shared" ca="1" si="4"/>
        <v>0.33333333333333331</v>
      </c>
    </row>
    <row r="22" spans="2:51" ht="18.75" x14ac:dyDescent="0.3">
      <c r="B22" s="9">
        <f t="shared" ca="1" si="5"/>
        <v>42202</v>
      </c>
      <c r="C22" s="11">
        <f t="shared" ca="1" si="6"/>
        <v>42202</v>
      </c>
      <c r="D22" s="6"/>
      <c r="E22" s="21"/>
      <c r="F22" s="21"/>
      <c r="G22" s="21"/>
      <c r="H22" s="21"/>
      <c r="I22" s="21" t="str">
        <f t="shared" ca="1" si="7"/>
        <v/>
      </c>
      <c r="J22" s="21" t="str">
        <f t="shared" si="0"/>
        <v/>
      </c>
      <c r="K22" s="20">
        <f ca="1">IF(AV22=0,AY22,IF(Feiertage!$G$2="ja","00:00",AY22))</f>
        <v>0.33333333333333331</v>
      </c>
      <c r="L22" s="62" t="str">
        <f t="shared" ca="1" si="1"/>
        <v/>
      </c>
      <c r="AV22">
        <f ca="1">IF(IFERROR(MATCH($B22,Feiertage!$B$2:$B$49,0)&gt;0,0),1,0)</f>
        <v>0</v>
      </c>
      <c r="AW22" s="5">
        <f t="shared" ca="1" si="2"/>
        <v>2.0833333333333332E-2</v>
      </c>
      <c r="AX22" s="1">
        <f t="shared" si="3"/>
        <v>0</v>
      </c>
      <c r="AY22" s="1">
        <f t="shared" ca="1" si="4"/>
        <v>0.33333333333333331</v>
      </c>
    </row>
    <row r="23" spans="2:51" ht="18.75" x14ac:dyDescent="0.3">
      <c r="B23" s="9">
        <f t="shared" ca="1" si="5"/>
        <v>42203</v>
      </c>
      <c r="C23" s="11">
        <f t="shared" ca="1" si="6"/>
        <v>42203</v>
      </c>
      <c r="D23" s="6"/>
      <c r="E23" s="21"/>
      <c r="F23" s="21"/>
      <c r="G23" s="21"/>
      <c r="H23" s="21"/>
      <c r="I23" s="21" t="str">
        <f t="shared" ca="1" si="7"/>
        <v/>
      </c>
      <c r="J23" s="21" t="str">
        <f t="shared" si="0"/>
        <v/>
      </c>
      <c r="K23" s="20">
        <f ca="1">IF(AV23=0,AY23,IF(Feiertage!$G$2="ja","00:00",AY23))</f>
        <v>0.33333333333333331</v>
      </c>
      <c r="L23" s="62" t="str">
        <f t="shared" ca="1" si="1"/>
        <v/>
      </c>
      <c r="AV23">
        <f ca="1">IF(IFERROR(MATCH($B23,Feiertage!$B$2:$B$49,0)&gt;0,0),1,0)</f>
        <v>0</v>
      </c>
      <c r="AW23" s="5">
        <f t="shared" ca="1" si="2"/>
        <v>2.0833333333333332E-2</v>
      </c>
      <c r="AX23" s="1">
        <f t="shared" si="3"/>
        <v>0</v>
      </c>
      <c r="AY23" s="1">
        <f t="shared" ca="1" si="4"/>
        <v>0.33333333333333331</v>
      </c>
    </row>
    <row r="24" spans="2:51" ht="18.75" x14ac:dyDescent="0.3">
      <c r="B24" s="9">
        <f t="shared" ca="1" si="5"/>
        <v>42204</v>
      </c>
      <c r="C24" s="11">
        <f t="shared" ca="1" si="6"/>
        <v>42204</v>
      </c>
      <c r="D24" s="6"/>
      <c r="E24" s="21"/>
      <c r="F24" s="21"/>
      <c r="G24" s="21"/>
      <c r="H24" s="21"/>
      <c r="I24" s="21" t="str">
        <f t="shared" ca="1" si="7"/>
        <v/>
      </c>
      <c r="J24" s="21" t="str">
        <f t="shared" si="0"/>
        <v/>
      </c>
      <c r="K24" s="20">
        <f ca="1">IF(AV24=0,AY24,IF(Feiertage!$G$2="ja","00:00",AY24))</f>
        <v>0</v>
      </c>
      <c r="L24" s="62" t="str">
        <f t="shared" ca="1" si="1"/>
        <v/>
      </c>
      <c r="AV24">
        <f ca="1">IF(IFERROR(MATCH($B24,Feiertage!$B$2:$B$49,0)&gt;0,0),1,0)</f>
        <v>0</v>
      </c>
      <c r="AW24" s="5">
        <f t="shared" ca="1" si="2"/>
        <v>2.0833333333333332E-2</v>
      </c>
      <c r="AX24" s="1">
        <f t="shared" si="3"/>
        <v>0</v>
      </c>
      <c r="AY24" s="1">
        <f t="shared" ca="1" si="4"/>
        <v>0</v>
      </c>
    </row>
    <row r="25" spans="2:51" ht="18.75" x14ac:dyDescent="0.3">
      <c r="B25" s="9">
        <f t="shared" ca="1" si="5"/>
        <v>42205</v>
      </c>
      <c r="C25" s="11">
        <f t="shared" ca="1" si="6"/>
        <v>42205</v>
      </c>
      <c r="D25" s="6"/>
      <c r="E25" s="21"/>
      <c r="F25" s="21"/>
      <c r="G25" s="21"/>
      <c r="H25" s="21"/>
      <c r="I25" s="21" t="str">
        <f t="shared" ca="1" si="7"/>
        <v/>
      </c>
      <c r="J25" s="21" t="str">
        <f t="shared" si="0"/>
        <v/>
      </c>
      <c r="K25" s="20">
        <f ca="1">IF(AV25=0,AY25,IF(Feiertage!$G$2="ja","00:00",AY25))</f>
        <v>0</v>
      </c>
      <c r="L25" s="62" t="str">
        <f t="shared" ca="1" si="1"/>
        <v/>
      </c>
      <c r="AV25">
        <f ca="1">IF(IFERROR(MATCH($B25,Feiertage!$B$2:$B$49,0)&gt;0,0),1,0)</f>
        <v>0</v>
      </c>
      <c r="AW25" s="5">
        <f t="shared" ca="1" si="2"/>
        <v>2.0833333333333332E-2</v>
      </c>
      <c r="AX25" s="1">
        <f t="shared" si="3"/>
        <v>0</v>
      </c>
      <c r="AY25" s="1">
        <f t="shared" ca="1" si="4"/>
        <v>0</v>
      </c>
    </row>
    <row r="26" spans="2:51" ht="18.75" x14ac:dyDescent="0.3">
      <c r="B26" s="9">
        <f t="shared" ca="1" si="5"/>
        <v>42206</v>
      </c>
      <c r="C26" s="11">
        <f t="shared" ca="1" si="6"/>
        <v>42206</v>
      </c>
      <c r="D26" s="6"/>
      <c r="E26" s="21"/>
      <c r="F26" s="21"/>
      <c r="G26" s="21"/>
      <c r="H26" s="21"/>
      <c r="I26" s="21" t="str">
        <f t="shared" ca="1" si="7"/>
        <v/>
      </c>
      <c r="J26" s="21" t="str">
        <f t="shared" si="0"/>
        <v/>
      </c>
      <c r="K26" s="20">
        <f ca="1">IF(AV26=0,AY26,IF(Feiertage!$G$2="ja","00:00",AY26))</f>
        <v>0.33333333333333331</v>
      </c>
      <c r="L26" s="62" t="str">
        <f t="shared" ca="1" si="1"/>
        <v/>
      </c>
      <c r="AV26">
        <f ca="1">IF(IFERROR(MATCH($B26,Feiertage!$B$2:$B$49,0)&gt;0,0),1,0)</f>
        <v>0</v>
      </c>
      <c r="AW26" s="5">
        <f t="shared" ca="1" si="2"/>
        <v>2.0833333333333332E-2</v>
      </c>
      <c r="AX26" s="1">
        <f t="shared" si="3"/>
        <v>0</v>
      </c>
      <c r="AY26" s="1">
        <f t="shared" ca="1" si="4"/>
        <v>0.33333333333333331</v>
      </c>
    </row>
    <row r="27" spans="2:51" ht="18.75" x14ac:dyDescent="0.3">
      <c r="B27" s="9">
        <f t="shared" ca="1" si="5"/>
        <v>42207</v>
      </c>
      <c r="C27" s="11">
        <f t="shared" ca="1" si="6"/>
        <v>42207</v>
      </c>
      <c r="D27" s="6"/>
      <c r="E27" s="21"/>
      <c r="F27" s="21"/>
      <c r="G27" s="21"/>
      <c r="H27" s="21"/>
      <c r="I27" s="21" t="str">
        <f t="shared" ca="1" si="7"/>
        <v/>
      </c>
      <c r="J27" s="21" t="str">
        <f t="shared" si="0"/>
        <v/>
      </c>
      <c r="K27" s="20">
        <f ca="1">IF(AV27=0,AY27,IF(Feiertage!$G$2="ja","00:00",AY27))</f>
        <v>0.33333333333333331</v>
      </c>
      <c r="L27" s="62" t="str">
        <f t="shared" ca="1" si="1"/>
        <v/>
      </c>
      <c r="AV27">
        <f ca="1">IF(IFERROR(MATCH($B27,Feiertage!$B$2:$B$49,0)&gt;0,0),1,0)</f>
        <v>0</v>
      </c>
      <c r="AW27" s="5">
        <f t="shared" ca="1" si="2"/>
        <v>2.0833333333333332E-2</v>
      </c>
      <c r="AX27" s="1">
        <f t="shared" si="3"/>
        <v>0</v>
      </c>
      <c r="AY27" s="1">
        <f t="shared" ca="1" si="4"/>
        <v>0.33333333333333331</v>
      </c>
    </row>
    <row r="28" spans="2:51" ht="18.75" x14ac:dyDescent="0.3">
      <c r="B28" s="9">
        <f t="shared" ca="1" si="5"/>
        <v>42208</v>
      </c>
      <c r="C28" s="11">
        <f t="shared" ca="1" si="6"/>
        <v>42208</v>
      </c>
      <c r="D28" s="6"/>
      <c r="E28" s="21"/>
      <c r="F28" s="21"/>
      <c r="G28" s="21"/>
      <c r="H28" s="21"/>
      <c r="I28" s="21" t="str">
        <f t="shared" ca="1" si="7"/>
        <v/>
      </c>
      <c r="J28" s="21" t="str">
        <f t="shared" si="0"/>
        <v/>
      </c>
      <c r="K28" s="20">
        <f ca="1">IF(AV28=0,AY28,IF(Feiertage!$G$2="ja","00:00",AY28))</f>
        <v>0.33333333333333331</v>
      </c>
      <c r="L28" s="62" t="str">
        <f t="shared" ca="1" si="1"/>
        <v/>
      </c>
      <c r="AV28">
        <f ca="1">IF(IFERROR(MATCH($B28,Feiertage!$B$2:$B$49,0)&gt;0,0),1,0)</f>
        <v>0</v>
      </c>
      <c r="AW28" s="5">
        <f t="shared" ca="1" si="2"/>
        <v>2.0833333333333332E-2</v>
      </c>
      <c r="AX28" s="1">
        <f t="shared" si="3"/>
        <v>0</v>
      </c>
      <c r="AY28" s="1">
        <f t="shared" ca="1" si="4"/>
        <v>0.33333333333333331</v>
      </c>
    </row>
    <row r="29" spans="2:51" ht="18.75" x14ac:dyDescent="0.3">
      <c r="B29" s="9">
        <f t="shared" ca="1" si="5"/>
        <v>42209</v>
      </c>
      <c r="C29" s="11">
        <f t="shared" ca="1" si="6"/>
        <v>42209</v>
      </c>
      <c r="D29" s="6"/>
      <c r="E29" s="21"/>
      <c r="F29" s="21"/>
      <c r="G29" s="21"/>
      <c r="H29" s="21"/>
      <c r="I29" s="21" t="str">
        <f t="shared" ca="1" si="7"/>
        <v/>
      </c>
      <c r="J29" s="21" t="str">
        <f t="shared" si="0"/>
        <v/>
      </c>
      <c r="K29" s="20">
        <f ca="1">IF(AV29=0,AY29,IF(Feiertage!$G$2="ja","00:00",AY29))</f>
        <v>0.33333333333333331</v>
      </c>
      <c r="L29" s="62" t="str">
        <f t="shared" ca="1" si="1"/>
        <v/>
      </c>
      <c r="AV29">
        <f ca="1">IF(IFERROR(MATCH($B29,Feiertage!$B$2:$B$49,0)&gt;0,0),1,0)</f>
        <v>0</v>
      </c>
      <c r="AW29" s="5">
        <f t="shared" ca="1" si="2"/>
        <v>2.0833333333333332E-2</v>
      </c>
      <c r="AX29" s="1">
        <f t="shared" si="3"/>
        <v>0</v>
      </c>
      <c r="AY29" s="1">
        <f t="shared" ca="1" si="4"/>
        <v>0.33333333333333331</v>
      </c>
    </row>
    <row r="30" spans="2:51" ht="18.75" x14ac:dyDescent="0.3">
      <c r="B30" s="9">
        <f t="shared" ca="1" si="5"/>
        <v>42210</v>
      </c>
      <c r="C30" s="11">
        <f t="shared" ca="1" si="6"/>
        <v>42210</v>
      </c>
      <c r="D30" s="6"/>
      <c r="E30" s="21"/>
      <c r="F30" s="21"/>
      <c r="G30" s="21"/>
      <c r="H30" s="21"/>
      <c r="I30" s="21" t="str">
        <f t="shared" ca="1" si="7"/>
        <v/>
      </c>
      <c r="J30" s="21" t="str">
        <f t="shared" si="0"/>
        <v/>
      </c>
      <c r="K30" s="20">
        <f ca="1">IF(AV30=0,AY30,IF(Feiertage!$G$2="ja","00:00",AY30))</f>
        <v>0.33333333333333331</v>
      </c>
      <c r="L30" s="62" t="str">
        <f t="shared" ca="1" si="1"/>
        <v/>
      </c>
      <c r="AV30">
        <f ca="1">IF(IFERROR(MATCH($B30,Feiertage!$B$2:$B$49,0)&gt;0,0),1,0)</f>
        <v>0</v>
      </c>
      <c r="AW30" s="5">
        <f t="shared" ca="1" si="2"/>
        <v>2.0833333333333332E-2</v>
      </c>
      <c r="AX30" s="1">
        <f t="shared" si="3"/>
        <v>0</v>
      </c>
      <c r="AY30" s="1">
        <f t="shared" ca="1" si="4"/>
        <v>0.33333333333333331</v>
      </c>
    </row>
    <row r="31" spans="2:51" ht="18.75" x14ac:dyDescent="0.3">
      <c r="B31" s="9">
        <f t="shared" ca="1" si="5"/>
        <v>42211</v>
      </c>
      <c r="C31" s="11">
        <f t="shared" ca="1" si="6"/>
        <v>42211</v>
      </c>
      <c r="D31" s="6"/>
      <c r="E31" s="21"/>
      <c r="F31" s="21"/>
      <c r="G31" s="21"/>
      <c r="H31" s="21"/>
      <c r="I31" s="21" t="str">
        <f t="shared" ca="1" si="7"/>
        <v/>
      </c>
      <c r="J31" s="21" t="str">
        <f t="shared" si="0"/>
        <v/>
      </c>
      <c r="K31" s="20">
        <f ca="1">IF(AV31=0,AY31,IF(Feiertage!$G$2="ja","00:00",AY31))</f>
        <v>0</v>
      </c>
      <c r="L31" s="62" t="str">
        <f t="shared" ca="1" si="1"/>
        <v/>
      </c>
      <c r="AV31">
        <f ca="1">IF(IFERROR(MATCH($B31,Feiertage!$B$2:$B$49,0)&gt;0,0),1,0)</f>
        <v>0</v>
      </c>
      <c r="AW31" s="5">
        <f t="shared" ca="1" si="2"/>
        <v>2.0833333333333332E-2</v>
      </c>
      <c r="AX31" s="1">
        <f t="shared" si="3"/>
        <v>0</v>
      </c>
      <c r="AY31" s="1">
        <f t="shared" ca="1" si="4"/>
        <v>0</v>
      </c>
    </row>
    <row r="32" spans="2:51" ht="18.75" x14ac:dyDescent="0.3">
      <c r="B32" s="9">
        <f t="shared" ca="1" si="5"/>
        <v>42212</v>
      </c>
      <c r="C32" s="11">
        <f t="shared" ca="1" si="6"/>
        <v>42212</v>
      </c>
      <c r="D32" s="6"/>
      <c r="E32" s="21"/>
      <c r="F32" s="21"/>
      <c r="G32" s="21"/>
      <c r="H32" s="21"/>
      <c r="I32" s="21" t="str">
        <f t="shared" ca="1" si="7"/>
        <v/>
      </c>
      <c r="J32" s="21" t="str">
        <f t="shared" si="0"/>
        <v/>
      </c>
      <c r="K32" s="20">
        <f ca="1">IF(AV32=0,AY32,IF(Feiertage!$G$2="ja","00:00",AY32))</f>
        <v>0</v>
      </c>
      <c r="L32" s="62" t="str">
        <f t="shared" ca="1" si="1"/>
        <v/>
      </c>
      <c r="AV32">
        <f ca="1">IF(IFERROR(MATCH($B32,Feiertage!$B$2:$B$49,0)&gt;0,0),1,0)</f>
        <v>0</v>
      </c>
      <c r="AW32" s="5">
        <f t="shared" ca="1" si="2"/>
        <v>2.0833333333333332E-2</v>
      </c>
      <c r="AX32" s="1">
        <f t="shared" si="3"/>
        <v>0</v>
      </c>
      <c r="AY32" s="1">
        <f t="shared" ca="1" si="4"/>
        <v>0</v>
      </c>
    </row>
    <row r="33" spans="2:51" ht="18.75" x14ac:dyDescent="0.3">
      <c r="B33" s="9">
        <f ca="1">IF(B32&lt;&gt;"",IF(MONTH($B$1)&lt;MONTH(B32+1),"",B32+1),"")</f>
        <v>42213</v>
      </c>
      <c r="C33" s="11">
        <f t="shared" ca="1" si="6"/>
        <v>42213</v>
      </c>
      <c r="D33" s="6"/>
      <c r="E33" s="21"/>
      <c r="F33" s="21"/>
      <c r="G33" s="21"/>
      <c r="H33" s="21"/>
      <c r="I33" s="21" t="str">
        <f t="shared" ca="1" si="7"/>
        <v/>
      </c>
      <c r="J33" s="21" t="str">
        <f t="shared" si="0"/>
        <v/>
      </c>
      <c r="K33" s="20">
        <f ca="1">IF(AV33=0,AY33,IF(Feiertage!$G$2="ja","00:00",AY33))</f>
        <v>0.33333333333333331</v>
      </c>
      <c r="L33" s="62" t="str">
        <f t="shared" ca="1" si="1"/>
        <v/>
      </c>
      <c r="AV33">
        <f ca="1">IF(IFERROR(MATCH($B33,Feiertage!$B$2:$B$49,0)&gt;0,0),1,0)</f>
        <v>0</v>
      </c>
      <c r="AW33" s="5">
        <f ca="1">IFERROR(IF(WEEKDAY(C33)=WEEKDAY($N$5),$P$5,
IF(WEEKDAY(C33)=WEEKDAY($N$6),$P$6,
IF(WEEKDAY(C33)=WEEKDAY($N$7),$P$7,
IF(WEEKDAY(C33)=WEEKDAY($N$8),$P$8,
IF(WEEKDAY(C33)=WEEKDAY($N$9),$P$9,
IF(WEEKDAY(C33)=WEEKDAY($N$10),$P$10,
IF(WEEKDAY(C33)=WEEKDAY($N$11),$P$11,""))))))),"")</f>
        <v>2.0833333333333332E-2</v>
      </c>
      <c r="AX33" s="1">
        <f t="shared" si="3"/>
        <v>0</v>
      </c>
      <c r="AY33" s="1">
        <f ca="1">IFERROR(IF(WEEKDAY(C33)=WEEKDAY($N$5),$O$5,
IF(WEEKDAY(C33)=WEEKDAY($N$6),$O$6,
IF(WEEKDAY(C33)=WEEKDAY($N$7),$O$7,
IF(WEEKDAY(C33)=WEEKDAY($N$8),$O$8,
IF(WEEKDAY(C33)=WEEKDAY($N$9),$O$9,
IF(WEEKDAY(C33)=WEEKDAY($N$10),$O$10,
IF(WEEKDAY(C33)=WEEKDAY($N$11),$O$11,""))))))),"")</f>
        <v>0.33333333333333331</v>
      </c>
    </row>
    <row r="34" spans="2:51" ht="18.75" x14ac:dyDescent="0.3">
      <c r="B34" s="9">
        <f t="shared" ref="B34:B35" ca="1" si="8">IF(B33&lt;&gt;"",IF(MONTH($B$1)&lt;MONTH(B33+1),"",B33+1),"")</f>
        <v>42214</v>
      </c>
      <c r="C34" s="11">
        <f t="shared" ca="1" si="6"/>
        <v>42214</v>
      </c>
      <c r="D34" s="6"/>
      <c r="E34" s="21"/>
      <c r="F34" s="21"/>
      <c r="G34" s="21"/>
      <c r="H34" s="21"/>
      <c r="I34" s="21" t="str">
        <f t="shared" ca="1" si="7"/>
        <v/>
      </c>
      <c r="J34" s="21" t="str">
        <f t="shared" si="0"/>
        <v/>
      </c>
      <c r="K34" s="20">
        <f ca="1">IF(AV34=0,AY34,IF(Feiertage!$G$2="ja","00:00",AY34))</f>
        <v>0.33333333333333331</v>
      </c>
      <c r="L34" s="62" t="str">
        <f t="shared" ca="1" si="1"/>
        <v/>
      </c>
      <c r="AV34">
        <f ca="1">IF(IFERROR(MATCH($B34,Feiertage!$B$2:$B$49,0)&gt;0,0),1,0)</f>
        <v>0</v>
      </c>
      <c r="AW34" s="5">
        <f t="shared" ref="AW34:AW35" ca="1" si="9">IFERROR(IF(WEEKDAY(C34)=WEEKDAY($N$5),$P$5,
IF(WEEKDAY(C34)=WEEKDAY($N$6),$P$6,
IF(WEEKDAY(C34)=WEEKDAY($N$7),$P$7,
IF(WEEKDAY(C34)=WEEKDAY($N$8),$P$8,
IF(WEEKDAY(C34)=WEEKDAY($N$9),$P$9,
IF(WEEKDAY(C34)=WEEKDAY($N$10),$P$10,
IF(WEEKDAY(C34)=WEEKDAY($N$11),$P$11,""))))))),"")</f>
        <v>2.0833333333333332E-2</v>
      </c>
      <c r="AX34" s="1">
        <f t="shared" si="3"/>
        <v>0</v>
      </c>
      <c r="AY34" s="1">
        <f t="shared" ref="AY34:AY35" ca="1" si="10">IFERROR(IF(WEEKDAY(C34)=WEEKDAY($N$5),$O$5,
IF(WEEKDAY(C34)=WEEKDAY($N$6),$O$6,
IF(WEEKDAY(C34)=WEEKDAY($N$7),$O$7,
IF(WEEKDAY(C34)=WEEKDAY($N$8),$O$8,
IF(WEEKDAY(C34)=WEEKDAY($N$9),$O$9,
IF(WEEKDAY(C34)=WEEKDAY($N$10),$O$10,
IF(WEEKDAY(C34)=WEEKDAY($N$11),$O$11,""))))))),"")</f>
        <v>0.33333333333333331</v>
      </c>
    </row>
    <row r="35" spans="2:51" ht="19.5" thickBot="1" x14ac:dyDescent="0.35">
      <c r="B35" s="12">
        <f t="shared" ca="1" si="8"/>
        <v>42215</v>
      </c>
      <c r="C35" s="13">
        <f t="shared" ca="1" si="6"/>
        <v>42215</v>
      </c>
      <c r="D35" s="14"/>
      <c r="E35" s="22"/>
      <c r="F35" s="22"/>
      <c r="G35" s="22"/>
      <c r="H35" s="22"/>
      <c r="I35" s="23" t="str">
        <f t="shared" ca="1" si="7"/>
        <v/>
      </c>
      <c r="J35" s="23" t="str">
        <f t="shared" si="0"/>
        <v/>
      </c>
      <c r="K35" s="20">
        <f ca="1">IF(AV35=0,AY35,IF(Feiertage!$G$2="ja","00:00",AY35))</f>
        <v>0.33333333333333331</v>
      </c>
      <c r="L35" s="63" t="str">
        <f t="shared" ca="1" si="1"/>
        <v/>
      </c>
      <c r="AV35">
        <f ca="1">IF(IFERROR(MATCH($B35,Feiertage!$B$2:$B$49,0)&gt;0,0),1,0)</f>
        <v>0</v>
      </c>
      <c r="AW35" s="5">
        <f t="shared" ca="1" si="9"/>
        <v>2.0833333333333332E-2</v>
      </c>
      <c r="AX35" s="1">
        <f t="shared" si="3"/>
        <v>0</v>
      </c>
      <c r="AY35" s="1">
        <f t="shared" ca="1" si="10"/>
        <v>0.33333333333333331</v>
      </c>
    </row>
    <row r="36" spans="2:51" ht="8.25" customHeight="1" thickTop="1" x14ac:dyDescent="0.25">
      <c r="B36" s="29"/>
      <c r="C36" s="15"/>
      <c r="D36" s="15"/>
      <c r="E36" s="64"/>
      <c r="F36" s="64"/>
      <c r="G36" s="64"/>
      <c r="H36" s="64"/>
      <c r="I36" s="64"/>
      <c r="J36" s="64"/>
      <c r="K36" s="64"/>
      <c r="L36" s="64"/>
    </row>
    <row r="37" spans="2:51" x14ac:dyDescent="0.25">
      <c r="E37" s="38"/>
      <c r="F37" s="38"/>
      <c r="G37" s="38"/>
      <c r="H37" s="38"/>
      <c r="I37" s="38"/>
      <c r="J37" s="38"/>
      <c r="K37" s="65"/>
      <c r="L37" s="65"/>
    </row>
    <row r="38" spans="2:51" x14ac:dyDescent="0.25">
      <c r="E38" s="38"/>
      <c r="F38" s="38"/>
      <c r="G38" s="38"/>
      <c r="H38" s="38"/>
      <c r="I38" s="38"/>
      <c r="J38" s="38"/>
      <c r="K38" s="38"/>
      <c r="L38" s="38"/>
    </row>
    <row r="39" spans="2:51" x14ac:dyDescent="0.25">
      <c r="E39" s="38"/>
      <c r="F39" s="38"/>
      <c r="G39" s="38"/>
      <c r="H39" s="38"/>
      <c r="I39" s="38"/>
      <c r="J39" s="38"/>
      <c r="K39" s="38"/>
      <c r="L39" s="38"/>
      <c r="M39" s="83"/>
      <c r="N39" s="84"/>
      <c r="O39" s="85"/>
    </row>
    <row r="40" spans="2:51" x14ac:dyDescent="0.25">
      <c r="E40" s="38"/>
      <c r="F40" s="38"/>
      <c r="G40" s="38"/>
      <c r="H40" s="38"/>
      <c r="I40" s="38"/>
      <c r="J40" s="38"/>
      <c r="K40" s="38"/>
      <c r="L40" s="38"/>
    </row>
    <row r="41" spans="2:51" ht="15.75" x14ac:dyDescent="0.25">
      <c r="E41" s="38"/>
      <c r="F41" s="38"/>
      <c r="G41" s="38"/>
      <c r="H41" s="38"/>
      <c r="I41" s="38"/>
      <c r="J41" s="38"/>
      <c r="K41" s="38"/>
      <c r="L41" s="38"/>
      <c r="M41" s="86"/>
    </row>
    <row r="42" spans="2:51" x14ac:dyDescent="0.25">
      <c r="E42" s="38"/>
      <c r="F42" s="38"/>
      <c r="G42" s="38"/>
      <c r="H42" s="38"/>
      <c r="I42" s="38"/>
      <c r="J42" s="38"/>
      <c r="K42" s="38"/>
      <c r="L42" s="38"/>
    </row>
    <row r="43" spans="2:51" x14ac:dyDescent="0.25">
      <c r="E43" s="38"/>
      <c r="F43" s="38"/>
      <c r="G43" s="38"/>
      <c r="H43" s="38"/>
      <c r="I43" s="38"/>
      <c r="J43" s="38"/>
      <c r="K43" s="38"/>
      <c r="L43" s="38"/>
    </row>
    <row r="44" spans="2:51" x14ac:dyDescent="0.25">
      <c r="E44" s="38"/>
      <c r="F44" s="38"/>
      <c r="G44" s="38"/>
      <c r="H44" s="38"/>
      <c r="I44" s="38"/>
      <c r="J44" s="38"/>
      <c r="K44" s="38"/>
      <c r="L44" s="38"/>
    </row>
    <row r="45" spans="2:51" x14ac:dyDescent="0.25">
      <c r="E45" s="38"/>
      <c r="F45" s="38"/>
      <c r="G45" s="38"/>
      <c r="H45" s="38"/>
      <c r="I45" s="38"/>
      <c r="J45" s="38"/>
      <c r="K45" s="38"/>
      <c r="L45" s="38"/>
    </row>
    <row r="46" spans="2:51" x14ac:dyDescent="0.25">
      <c r="E46" s="38"/>
      <c r="F46" s="38"/>
      <c r="G46" s="38"/>
      <c r="H46" s="38"/>
      <c r="I46" s="38"/>
      <c r="J46" s="38"/>
      <c r="K46" s="38"/>
      <c r="L46" s="38"/>
    </row>
    <row r="47" spans="2:51" x14ac:dyDescent="0.25">
      <c r="E47" s="38"/>
      <c r="F47" s="38"/>
      <c r="G47" s="38"/>
      <c r="H47" s="38"/>
      <c r="I47" s="38"/>
      <c r="J47" s="38"/>
      <c r="K47" s="38"/>
      <c r="L47" s="38"/>
    </row>
    <row r="48" spans="2:51" x14ac:dyDescent="0.25">
      <c r="E48" s="38"/>
      <c r="F48" s="38"/>
      <c r="G48" s="38"/>
      <c r="H48" s="38"/>
      <c r="I48" s="38"/>
      <c r="J48" s="38"/>
      <c r="K48" s="38"/>
      <c r="L48" s="38"/>
    </row>
    <row r="49" spans="5:12" x14ac:dyDescent="0.25">
      <c r="E49" s="38"/>
      <c r="F49" s="38"/>
      <c r="G49" s="38"/>
      <c r="H49" s="38"/>
      <c r="I49" s="38"/>
      <c r="J49" s="38"/>
      <c r="K49" s="38"/>
      <c r="L49" s="38"/>
    </row>
    <row r="50" spans="5:12" x14ac:dyDescent="0.25">
      <c r="E50" s="38"/>
      <c r="F50" s="38"/>
      <c r="G50" s="38"/>
      <c r="H50" s="38"/>
      <c r="I50" s="38"/>
      <c r="J50" s="38"/>
      <c r="K50" s="38"/>
      <c r="L50" s="38"/>
    </row>
    <row r="51" spans="5:12" x14ac:dyDescent="0.25">
      <c r="E51" s="38"/>
      <c r="F51" s="38"/>
      <c r="G51" s="38"/>
      <c r="H51" s="38"/>
      <c r="I51" s="38"/>
      <c r="J51" s="38"/>
      <c r="K51" s="38"/>
      <c r="L51" s="38"/>
    </row>
    <row r="52" spans="5:12" x14ac:dyDescent="0.25">
      <c r="E52" s="38"/>
      <c r="F52" s="38"/>
      <c r="G52" s="38"/>
      <c r="H52" s="38"/>
      <c r="I52" s="38"/>
      <c r="J52" s="38"/>
      <c r="K52" s="38"/>
      <c r="L52" s="38"/>
    </row>
    <row r="53" spans="5:12" x14ac:dyDescent="0.25">
      <c r="E53" s="38"/>
      <c r="F53" s="38"/>
      <c r="G53" s="38"/>
      <c r="H53" s="38"/>
      <c r="I53" s="38"/>
      <c r="J53" s="38"/>
      <c r="K53" s="38"/>
      <c r="L53" s="38"/>
    </row>
    <row r="54" spans="5:12" x14ac:dyDescent="0.25">
      <c r="E54" s="38"/>
      <c r="F54" s="38"/>
      <c r="G54" s="38"/>
      <c r="H54" s="38"/>
      <c r="I54" s="38"/>
      <c r="J54" s="38"/>
      <c r="K54" s="38"/>
      <c r="L54" s="38"/>
    </row>
    <row r="55" spans="5:12" x14ac:dyDescent="0.25">
      <c r="E55" s="38"/>
      <c r="F55" s="38"/>
      <c r="G55" s="38"/>
      <c r="H55" s="38"/>
      <c r="I55" s="38"/>
      <c r="J55" s="38"/>
      <c r="K55" s="38"/>
      <c r="L55" s="38"/>
    </row>
    <row r="56" spans="5:12" x14ac:dyDescent="0.25">
      <c r="E56" s="38"/>
      <c r="F56" s="38"/>
      <c r="G56" s="38"/>
      <c r="H56" s="38"/>
      <c r="I56" s="38"/>
      <c r="J56" s="38"/>
      <c r="K56" s="38"/>
      <c r="L56" s="38"/>
    </row>
    <row r="57" spans="5:12" x14ac:dyDescent="0.25">
      <c r="E57" s="38"/>
      <c r="F57" s="38"/>
      <c r="G57" s="38"/>
      <c r="H57" s="38"/>
      <c r="I57" s="38"/>
      <c r="J57" s="38"/>
      <c r="K57" s="38"/>
      <c r="L57" s="38"/>
    </row>
    <row r="58" spans="5:12" x14ac:dyDescent="0.25">
      <c r="E58" s="38"/>
      <c r="F58" s="38"/>
      <c r="G58" s="38"/>
      <c r="H58" s="38"/>
      <c r="I58" s="38"/>
      <c r="J58" s="38"/>
      <c r="K58" s="38"/>
      <c r="L58" s="38"/>
    </row>
    <row r="59" spans="5:12" x14ac:dyDescent="0.25">
      <c r="E59" s="38"/>
      <c r="F59" s="38"/>
      <c r="G59" s="38"/>
      <c r="H59" s="38"/>
      <c r="I59" s="38"/>
      <c r="J59" s="38"/>
      <c r="K59" s="38"/>
      <c r="L59" s="38"/>
    </row>
    <row r="60" spans="5:12" x14ac:dyDescent="0.25">
      <c r="E60" s="38"/>
      <c r="F60" s="38"/>
      <c r="G60" s="38"/>
      <c r="H60" s="38"/>
      <c r="I60" s="38"/>
      <c r="J60" s="38"/>
      <c r="K60" s="38"/>
      <c r="L60" s="38"/>
    </row>
    <row r="61" spans="5:12" x14ac:dyDescent="0.25">
      <c r="E61" s="38"/>
      <c r="F61" s="38"/>
      <c r="G61" s="38"/>
      <c r="H61" s="38"/>
      <c r="I61" s="38"/>
      <c r="J61" s="38"/>
      <c r="K61" s="38"/>
      <c r="L61" s="38"/>
    </row>
    <row r="62" spans="5:12" x14ac:dyDescent="0.25">
      <c r="E62" s="38"/>
      <c r="F62" s="38"/>
      <c r="G62" s="38"/>
      <c r="H62" s="38"/>
      <c r="I62" s="38"/>
      <c r="J62" s="38"/>
      <c r="K62" s="38"/>
      <c r="L62" s="38"/>
    </row>
    <row r="63" spans="5:12" x14ac:dyDescent="0.25">
      <c r="E63" s="38"/>
      <c r="F63" s="38"/>
      <c r="G63" s="38"/>
      <c r="H63" s="38"/>
      <c r="I63" s="38"/>
      <c r="J63" s="38"/>
      <c r="K63" s="38"/>
      <c r="L63" s="38"/>
    </row>
    <row r="64" spans="5:12" x14ac:dyDescent="0.25">
      <c r="E64" s="38"/>
      <c r="F64" s="38"/>
      <c r="G64" s="38"/>
      <c r="H64" s="38"/>
      <c r="I64" s="38"/>
      <c r="J64" s="38"/>
      <c r="K64" s="38"/>
      <c r="L64" s="38"/>
    </row>
    <row r="65" spans="5:12" x14ac:dyDescent="0.25">
      <c r="E65" s="38"/>
      <c r="F65" s="38"/>
      <c r="G65" s="38"/>
      <c r="H65" s="38"/>
      <c r="I65" s="38"/>
      <c r="J65" s="38"/>
      <c r="K65" s="38"/>
      <c r="L65" s="38"/>
    </row>
    <row r="66" spans="5:12" x14ac:dyDescent="0.25">
      <c r="E66" s="38"/>
      <c r="F66" s="38"/>
      <c r="G66" s="38"/>
      <c r="H66" s="38"/>
      <c r="I66" s="38"/>
      <c r="J66" s="38"/>
      <c r="K66" s="38"/>
      <c r="L66" s="38"/>
    </row>
    <row r="67" spans="5:12" x14ac:dyDescent="0.25">
      <c r="E67" s="38"/>
      <c r="F67" s="38"/>
      <c r="G67" s="38"/>
      <c r="H67" s="38"/>
      <c r="I67" s="38"/>
      <c r="J67" s="38"/>
      <c r="K67" s="38"/>
      <c r="L67" s="38"/>
    </row>
    <row r="68" spans="5:12" x14ac:dyDescent="0.25">
      <c r="E68" s="38"/>
      <c r="F68" s="38"/>
      <c r="G68" s="38"/>
      <c r="H68" s="38"/>
      <c r="I68" s="38"/>
      <c r="J68" s="38"/>
      <c r="K68" s="38"/>
      <c r="L68" s="38"/>
    </row>
    <row r="69" spans="5:12" x14ac:dyDescent="0.25">
      <c r="E69" s="38"/>
      <c r="F69" s="38"/>
      <c r="G69" s="38"/>
      <c r="H69" s="38"/>
      <c r="I69" s="38"/>
      <c r="J69" s="38"/>
      <c r="K69" s="38"/>
      <c r="L69" s="38"/>
    </row>
    <row r="70" spans="5:12" x14ac:dyDescent="0.25">
      <c r="E70" s="38"/>
      <c r="F70" s="38"/>
      <c r="G70" s="38"/>
      <c r="H70" s="38"/>
      <c r="I70" s="38"/>
      <c r="J70" s="38"/>
      <c r="K70" s="38"/>
      <c r="L70" s="38"/>
    </row>
    <row r="71" spans="5:12" x14ac:dyDescent="0.25">
      <c r="E71" s="38"/>
      <c r="F71" s="38"/>
      <c r="G71" s="38"/>
      <c r="H71" s="38"/>
      <c r="I71" s="38"/>
      <c r="J71" s="38"/>
      <c r="K71" s="38"/>
      <c r="L71" s="38"/>
    </row>
    <row r="72" spans="5:12" x14ac:dyDescent="0.25">
      <c r="E72" s="38"/>
      <c r="F72" s="38"/>
      <c r="G72" s="38"/>
      <c r="H72" s="38"/>
      <c r="I72" s="38"/>
      <c r="J72" s="38"/>
      <c r="K72" s="38"/>
      <c r="L72" s="38"/>
    </row>
    <row r="73" spans="5:12" x14ac:dyDescent="0.25">
      <c r="E73" s="38"/>
      <c r="F73" s="38"/>
      <c r="G73" s="38"/>
      <c r="H73" s="38"/>
      <c r="I73" s="38"/>
      <c r="J73" s="38"/>
      <c r="K73" s="38"/>
      <c r="L73" s="38"/>
    </row>
    <row r="74" spans="5:12" x14ac:dyDescent="0.25">
      <c r="E74" s="38"/>
      <c r="F74" s="38"/>
      <c r="G74" s="38"/>
      <c r="H74" s="38"/>
      <c r="I74" s="38"/>
      <c r="J74" s="38"/>
      <c r="K74" s="38"/>
      <c r="L74" s="38"/>
    </row>
    <row r="75" spans="5:12" x14ac:dyDescent="0.25">
      <c r="E75" s="38"/>
      <c r="F75" s="38"/>
      <c r="G75" s="38"/>
      <c r="H75" s="38"/>
      <c r="I75" s="38"/>
      <c r="J75" s="38"/>
      <c r="K75" s="38"/>
      <c r="L75" s="38"/>
    </row>
    <row r="76" spans="5:12" x14ac:dyDescent="0.25">
      <c r="E76" s="38"/>
      <c r="F76" s="38"/>
      <c r="G76" s="38"/>
      <c r="H76" s="38"/>
      <c r="I76" s="38"/>
      <c r="J76" s="38"/>
      <c r="K76" s="38"/>
      <c r="L76" s="38"/>
    </row>
    <row r="77" spans="5:12" x14ac:dyDescent="0.25">
      <c r="E77" s="38"/>
      <c r="F77" s="38"/>
      <c r="G77" s="38"/>
      <c r="H77" s="38"/>
      <c r="I77" s="38"/>
      <c r="J77" s="38"/>
      <c r="K77" s="38"/>
      <c r="L77" s="38"/>
    </row>
    <row r="78" spans="5:12" x14ac:dyDescent="0.25">
      <c r="E78" s="38"/>
      <c r="F78" s="38"/>
      <c r="G78" s="38"/>
      <c r="H78" s="38"/>
      <c r="I78" s="38"/>
      <c r="J78" s="38"/>
      <c r="K78" s="38"/>
      <c r="L78" s="38"/>
    </row>
    <row r="79" spans="5:12" x14ac:dyDescent="0.25">
      <c r="E79" s="38"/>
      <c r="F79" s="38"/>
      <c r="G79" s="38"/>
      <c r="H79" s="38"/>
      <c r="I79" s="38"/>
      <c r="J79" s="38"/>
      <c r="K79" s="38"/>
      <c r="L79" s="38"/>
    </row>
    <row r="80" spans="5:12" x14ac:dyDescent="0.25">
      <c r="E80" s="38"/>
      <c r="F80" s="38"/>
      <c r="G80" s="38"/>
      <c r="H80" s="38"/>
      <c r="I80" s="38"/>
      <c r="J80" s="38"/>
      <c r="K80" s="38"/>
      <c r="L80" s="38"/>
    </row>
    <row r="81" spans="5:12" x14ac:dyDescent="0.25">
      <c r="E81" s="38"/>
      <c r="F81" s="38"/>
      <c r="G81" s="38"/>
      <c r="H81" s="38"/>
      <c r="I81" s="38"/>
      <c r="J81" s="38"/>
      <c r="K81" s="38"/>
      <c r="L81" s="38"/>
    </row>
    <row r="82" spans="5:12" x14ac:dyDescent="0.25">
      <c r="E82" s="38"/>
      <c r="F82" s="38"/>
      <c r="G82" s="38"/>
      <c r="H82" s="38"/>
      <c r="I82" s="38"/>
      <c r="J82" s="38"/>
      <c r="K82" s="38"/>
      <c r="L82" s="38"/>
    </row>
    <row r="83" spans="5:12" x14ac:dyDescent="0.25">
      <c r="E83" s="38"/>
      <c r="F83" s="38"/>
      <c r="G83" s="38"/>
      <c r="H83" s="38"/>
      <c r="I83" s="38"/>
      <c r="J83" s="38"/>
      <c r="K83" s="38"/>
      <c r="L83" s="38"/>
    </row>
    <row r="84" spans="5:12" x14ac:dyDescent="0.25">
      <c r="E84" s="38"/>
      <c r="F84" s="38"/>
      <c r="G84" s="38"/>
      <c r="H84" s="38"/>
      <c r="I84" s="38"/>
      <c r="J84" s="38"/>
      <c r="K84" s="38"/>
      <c r="L84" s="38"/>
    </row>
    <row r="85" spans="5:12" x14ac:dyDescent="0.25">
      <c r="E85" s="38"/>
      <c r="F85" s="38"/>
      <c r="G85" s="38"/>
      <c r="H85" s="38"/>
      <c r="I85" s="38"/>
      <c r="J85" s="38"/>
      <c r="K85" s="38"/>
      <c r="L85" s="38"/>
    </row>
    <row r="86" spans="5:12" x14ac:dyDescent="0.25">
      <c r="E86" s="38"/>
      <c r="F86" s="38"/>
      <c r="G86" s="38"/>
      <c r="H86" s="38"/>
      <c r="I86" s="38"/>
      <c r="J86" s="38"/>
      <c r="K86" s="38"/>
      <c r="L86" s="38"/>
    </row>
    <row r="87" spans="5:12" x14ac:dyDescent="0.25">
      <c r="E87" s="38"/>
      <c r="F87" s="38"/>
      <c r="G87" s="38"/>
      <c r="H87" s="38"/>
      <c r="I87" s="38"/>
      <c r="J87" s="38"/>
      <c r="K87" s="38"/>
      <c r="L87" s="38"/>
    </row>
    <row r="88" spans="5:12" x14ac:dyDescent="0.25">
      <c r="E88" s="38"/>
      <c r="F88" s="38"/>
      <c r="G88" s="38"/>
      <c r="H88" s="38"/>
      <c r="I88" s="38"/>
      <c r="J88" s="38"/>
      <c r="K88" s="38"/>
      <c r="L88" s="38"/>
    </row>
    <row r="89" spans="5:12" x14ac:dyDescent="0.25">
      <c r="E89" s="38"/>
      <c r="F89" s="38"/>
      <c r="G89" s="38"/>
      <c r="H89" s="38"/>
      <c r="I89" s="38"/>
      <c r="J89" s="38"/>
      <c r="K89" s="38"/>
      <c r="L89" s="38"/>
    </row>
    <row r="90" spans="5:12" x14ac:dyDescent="0.25">
      <c r="E90" s="38"/>
      <c r="F90" s="38"/>
      <c r="G90" s="38"/>
      <c r="H90" s="38"/>
      <c r="I90" s="38"/>
      <c r="J90" s="38"/>
      <c r="K90" s="38"/>
      <c r="L90" s="38"/>
    </row>
    <row r="91" spans="5:12" x14ac:dyDescent="0.25">
      <c r="E91" s="38"/>
      <c r="F91" s="38"/>
      <c r="G91" s="38"/>
      <c r="H91" s="38"/>
      <c r="I91" s="38"/>
      <c r="J91" s="38"/>
      <c r="K91" s="38"/>
      <c r="L91" s="38"/>
    </row>
    <row r="92" spans="5:12" x14ac:dyDescent="0.25">
      <c r="E92" s="38"/>
      <c r="F92" s="38"/>
      <c r="G92" s="38"/>
      <c r="H92" s="38"/>
      <c r="I92" s="38"/>
      <c r="J92" s="38"/>
      <c r="K92" s="38"/>
      <c r="L92" s="38"/>
    </row>
    <row r="93" spans="5:12" x14ac:dyDescent="0.25">
      <c r="E93" s="38"/>
      <c r="F93" s="38"/>
      <c r="G93" s="38"/>
      <c r="H93" s="38"/>
      <c r="I93" s="38"/>
      <c r="J93" s="38"/>
      <c r="K93" s="38"/>
      <c r="L93" s="38"/>
    </row>
    <row r="94" spans="5:12" x14ac:dyDescent="0.25">
      <c r="E94" s="38"/>
      <c r="F94" s="38"/>
      <c r="G94" s="38"/>
      <c r="H94" s="38"/>
      <c r="I94" s="38"/>
      <c r="J94" s="38"/>
      <c r="K94" s="38"/>
      <c r="L94" s="38"/>
    </row>
    <row r="95" spans="5:12" x14ac:dyDescent="0.25">
      <c r="E95" s="38"/>
      <c r="F95" s="38"/>
      <c r="G95" s="38"/>
      <c r="H95" s="38"/>
      <c r="I95" s="38"/>
      <c r="J95" s="38"/>
      <c r="K95" s="38"/>
      <c r="L95" s="38"/>
    </row>
    <row r="96" spans="5:12" x14ac:dyDescent="0.25">
      <c r="E96" s="38"/>
      <c r="F96" s="38"/>
      <c r="G96" s="38"/>
      <c r="H96" s="38"/>
      <c r="I96" s="38"/>
      <c r="J96" s="38"/>
      <c r="K96" s="38"/>
      <c r="L96" s="38"/>
    </row>
    <row r="97" spans="5:12" x14ac:dyDescent="0.25">
      <c r="E97" s="38"/>
      <c r="F97" s="38"/>
      <c r="G97" s="38"/>
      <c r="H97" s="38"/>
      <c r="I97" s="38"/>
      <c r="J97" s="38"/>
      <c r="K97" s="38"/>
      <c r="L97" s="38"/>
    </row>
    <row r="98" spans="5:12" x14ac:dyDescent="0.25">
      <c r="E98" s="38"/>
      <c r="F98" s="38"/>
      <c r="G98" s="38"/>
      <c r="H98" s="38"/>
      <c r="I98" s="38"/>
      <c r="J98" s="38"/>
      <c r="K98" s="38"/>
      <c r="L98" s="38"/>
    </row>
    <row r="99" spans="5:12" x14ac:dyDescent="0.25">
      <c r="E99" s="38"/>
      <c r="F99" s="38"/>
      <c r="G99" s="38"/>
      <c r="H99" s="38"/>
      <c r="I99" s="38"/>
      <c r="J99" s="38"/>
      <c r="K99" s="38"/>
      <c r="L99" s="38"/>
    </row>
    <row r="100" spans="5:12" x14ac:dyDescent="0.25">
      <c r="E100" s="38"/>
      <c r="F100" s="38"/>
      <c r="G100" s="38"/>
      <c r="H100" s="38"/>
      <c r="I100" s="38"/>
      <c r="J100" s="38"/>
      <c r="K100" s="38"/>
      <c r="L100" s="38"/>
    </row>
    <row r="101" spans="5:12" x14ac:dyDescent="0.25">
      <c r="E101" s="38"/>
      <c r="F101" s="38"/>
      <c r="G101" s="38"/>
      <c r="H101" s="38"/>
      <c r="I101" s="38"/>
      <c r="J101" s="38"/>
      <c r="K101" s="38"/>
      <c r="L101" s="38"/>
    </row>
    <row r="102" spans="5:12" x14ac:dyDescent="0.25">
      <c r="E102" s="38"/>
      <c r="F102" s="38"/>
      <c r="G102" s="38"/>
      <c r="H102" s="38"/>
      <c r="I102" s="38"/>
      <c r="J102" s="38"/>
      <c r="K102" s="38"/>
      <c r="L102" s="38"/>
    </row>
    <row r="103" spans="5:12" x14ac:dyDescent="0.25">
      <c r="E103" s="38"/>
      <c r="F103" s="38"/>
      <c r="G103" s="38"/>
      <c r="H103" s="38"/>
      <c r="I103" s="38"/>
      <c r="J103" s="38"/>
      <c r="K103" s="38"/>
      <c r="L103" s="38"/>
    </row>
    <row r="104" spans="5:12" x14ac:dyDescent="0.25">
      <c r="E104" s="38"/>
      <c r="F104" s="38"/>
      <c r="G104" s="38"/>
      <c r="H104" s="38"/>
      <c r="I104" s="38"/>
      <c r="J104" s="38"/>
      <c r="K104" s="38"/>
      <c r="L104" s="38"/>
    </row>
    <row r="105" spans="5:12" x14ac:dyDescent="0.25">
      <c r="E105" s="38"/>
      <c r="F105" s="38"/>
      <c r="G105" s="38"/>
      <c r="H105" s="38"/>
      <c r="I105" s="38"/>
      <c r="J105" s="38"/>
      <c r="K105" s="38"/>
      <c r="L105" s="38"/>
    </row>
    <row r="106" spans="5:12" x14ac:dyDescent="0.25">
      <c r="E106" s="38"/>
      <c r="F106" s="38"/>
      <c r="G106" s="38"/>
      <c r="H106" s="38"/>
      <c r="I106" s="38"/>
      <c r="J106" s="38"/>
      <c r="K106" s="38"/>
      <c r="L106" s="38"/>
    </row>
    <row r="107" spans="5:12" x14ac:dyDescent="0.25">
      <c r="E107" s="38"/>
      <c r="F107" s="38"/>
      <c r="G107" s="38"/>
      <c r="H107" s="38"/>
      <c r="I107" s="38"/>
      <c r="J107" s="38"/>
      <c r="K107" s="38"/>
      <c r="L107" s="38"/>
    </row>
    <row r="108" spans="5:12" x14ac:dyDescent="0.25">
      <c r="E108" s="38"/>
      <c r="F108" s="38"/>
      <c r="G108" s="38"/>
      <c r="H108" s="38"/>
      <c r="I108" s="38"/>
      <c r="J108" s="38"/>
      <c r="K108" s="38"/>
      <c r="L108" s="38"/>
    </row>
    <row r="109" spans="5:12" x14ac:dyDescent="0.25">
      <c r="E109" s="38"/>
      <c r="F109" s="38"/>
      <c r="G109" s="38"/>
      <c r="H109" s="38"/>
      <c r="I109" s="38"/>
      <c r="J109" s="38"/>
      <c r="K109" s="38"/>
      <c r="L109" s="38"/>
    </row>
    <row r="110" spans="5:12" x14ac:dyDescent="0.25">
      <c r="E110" s="38"/>
      <c r="F110" s="38"/>
      <c r="G110" s="38"/>
      <c r="H110" s="38"/>
      <c r="I110" s="38"/>
      <c r="J110" s="38"/>
      <c r="K110" s="38"/>
      <c r="L110" s="38"/>
    </row>
    <row r="111" spans="5:12" x14ac:dyDescent="0.25">
      <c r="E111" s="38"/>
      <c r="F111" s="38"/>
      <c r="G111" s="38"/>
      <c r="H111" s="38"/>
      <c r="I111" s="38"/>
      <c r="J111" s="38"/>
      <c r="K111" s="38"/>
      <c r="L111" s="38"/>
    </row>
    <row r="112" spans="5:12" x14ac:dyDescent="0.25">
      <c r="E112" s="38"/>
      <c r="F112" s="38"/>
      <c r="G112" s="38"/>
      <c r="H112" s="38"/>
      <c r="I112" s="38"/>
      <c r="J112" s="38"/>
      <c r="K112" s="38"/>
      <c r="L112" s="38"/>
    </row>
    <row r="113" spans="5:12" x14ac:dyDescent="0.25">
      <c r="E113" s="38"/>
      <c r="F113" s="38"/>
      <c r="G113" s="38"/>
      <c r="H113" s="38"/>
      <c r="I113" s="38"/>
      <c r="J113" s="38"/>
      <c r="K113" s="38"/>
      <c r="L113" s="38"/>
    </row>
    <row r="114" spans="5:12" x14ac:dyDescent="0.25">
      <c r="E114" s="38"/>
      <c r="F114" s="38"/>
      <c r="G114" s="38"/>
      <c r="H114" s="38"/>
      <c r="I114" s="38"/>
      <c r="J114" s="38"/>
      <c r="K114" s="38"/>
      <c r="L114" s="38"/>
    </row>
    <row r="115" spans="5:12" x14ac:dyDescent="0.25">
      <c r="E115" s="38"/>
      <c r="F115" s="38"/>
      <c r="G115" s="38"/>
      <c r="H115" s="38"/>
      <c r="I115" s="38"/>
      <c r="J115" s="38"/>
      <c r="K115" s="38"/>
      <c r="L115" s="38"/>
    </row>
    <row r="116" spans="5:12" x14ac:dyDescent="0.25">
      <c r="E116" s="38"/>
      <c r="F116" s="38"/>
      <c r="G116" s="38"/>
      <c r="H116" s="38"/>
      <c r="I116" s="38"/>
      <c r="J116" s="38"/>
      <c r="K116" s="38"/>
      <c r="L116" s="38"/>
    </row>
    <row r="117" spans="5:12" x14ac:dyDescent="0.25">
      <c r="E117" s="38"/>
      <c r="F117" s="38"/>
      <c r="G117" s="38"/>
      <c r="H117" s="38"/>
      <c r="I117" s="38"/>
      <c r="J117" s="38"/>
      <c r="K117" s="38"/>
      <c r="L117" s="38"/>
    </row>
    <row r="118" spans="5:12" x14ac:dyDescent="0.25">
      <c r="E118" s="38"/>
      <c r="F118" s="38"/>
      <c r="G118" s="38"/>
      <c r="H118" s="38"/>
      <c r="I118" s="38"/>
      <c r="J118" s="38"/>
      <c r="K118" s="38"/>
      <c r="L118" s="38"/>
    </row>
    <row r="119" spans="5:12" x14ac:dyDescent="0.25">
      <c r="E119" s="38"/>
      <c r="F119" s="38"/>
      <c r="G119" s="38"/>
      <c r="H119" s="38"/>
      <c r="I119" s="38"/>
      <c r="J119" s="38"/>
      <c r="K119" s="38"/>
      <c r="L119" s="38"/>
    </row>
    <row r="120" spans="5:12" x14ac:dyDescent="0.25">
      <c r="E120" s="38"/>
      <c r="F120" s="38"/>
      <c r="G120" s="38"/>
      <c r="H120" s="38"/>
      <c r="I120" s="38"/>
      <c r="J120" s="38"/>
      <c r="K120" s="38"/>
      <c r="L120" s="38"/>
    </row>
    <row r="121" spans="5:12" x14ac:dyDescent="0.25">
      <c r="E121" s="38"/>
      <c r="F121" s="38"/>
      <c r="G121" s="38"/>
      <c r="H121" s="38"/>
      <c r="I121" s="38"/>
      <c r="J121" s="38"/>
      <c r="K121" s="38"/>
      <c r="L121" s="38"/>
    </row>
    <row r="122" spans="5:12" x14ac:dyDescent="0.25">
      <c r="E122" s="38"/>
      <c r="F122" s="38"/>
      <c r="G122" s="38"/>
      <c r="H122" s="38"/>
      <c r="I122" s="38"/>
      <c r="J122" s="38"/>
      <c r="K122" s="38"/>
      <c r="L122" s="38"/>
    </row>
    <row r="123" spans="5:12" x14ac:dyDescent="0.25">
      <c r="E123" s="38"/>
      <c r="F123" s="38"/>
      <c r="G123" s="38"/>
      <c r="H123" s="38"/>
      <c r="I123" s="38"/>
      <c r="J123" s="38"/>
      <c r="K123" s="38"/>
      <c r="L123" s="38"/>
    </row>
    <row r="124" spans="5:12" x14ac:dyDescent="0.25">
      <c r="E124" s="38"/>
      <c r="F124" s="38"/>
      <c r="G124" s="38"/>
      <c r="H124" s="38"/>
      <c r="I124" s="38"/>
      <c r="J124" s="38"/>
      <c r="K124" s="38"/>
      <c r="L124" s="38"/>
    </row>
    <row r="125" spans="5:12" x14ac:dyDescent="0.25">
      <c r="E125" s="38"/>
      <c r="F125" s="38"/>
      <c r="G125" s="38"/>
      <c r="H125" s="38"/>
      <c r="I125" s="38"/>
      <c r="J125" s="38"/>
      <c r="K125" s="38"/>
      <c r="L125" s="38"/>
    </row>
    <row r="126" spans="5:12" x14ac:dyDescent="0.25">
      <c r="E126" s="38"/>
      <c r="F126" s="38"/>
      <c r="G126" s="38"/>
      <c r="H126" s="38"/>
      <c r="I126" s="38"/>
      <c r="J126" s="38"/>
      <c r="K126" s="38"/>
      <c r="L126" s="38"/>
    </row>
    <row r="127" spans="5:12" x14ac:dyDescent="0.25">
      <c r="E127" s="38"/>
      <c r="F127" s="38"/>
      <c r="G127" s="38"/>
      <c r="H127" s="38"/>
      <c r="I127" s="38"/>
      <c r="J127" s="38"/>
      <c r="K127" s="38"/>
      <c r="L127" s="38"/>
    </row>
    <row r="128" spans="5:12" x14ac:dyDescent="0.25">
      <c r="E128" s="38"/>
      <c r="F128" s="38"/>
      <c r="G128" s="38"/>
      <c r="H128" s="38"/>
      <c r="I128" s="38"/>
      <c r="J128" s="38"/>
      <c r="K128" s="38"/>
      <c r="L128" s="38"/>
    </row>
    <row r="129" spans="5:12" x14ac:dyDescent="0.25">
      <c r="E129" s="38"/>
      <c r="F129" s="38"/>
      <c r="G129" s="38"/>
      <c r="H129" s="38"/>
      <c r="I129" s="38"/>
      <c r="J129" s="38"/>
      <c r="K129" s="38"/>
      <c r="L129" s="38"/>
    </row>
    <row r="130" spans="5:12" x14ac:dyDescent="0.25">
      <c r="E130" s="38"/>
      <c r="F130" s="38"/>
      <c r="G130" s="38"/>
      <c r="H130" s="38"/>
      <c r="I130" s="38"/>
      <c r="J130" s="38"/>
      <c r="K130" s="38"/>
      <c r="L130" s="38"/>
    </row>
    <row r="131" spans="5:12" x14ac:dyDescent="0.25">
      <c r="E131" s="38"/>
      <c r="F131" s="38"/>
      <c r="G131" s="38"/>
      <c r="H131" s="38"/>
      <c r="I131" s="38"/>
      <c r="J131" s="38"/>
      <c r="K131" s="38"/>
      <c r="L131" s="38"/>
    </row>
    <row r="132" spans="5:12" x14ac:dyDescent="0.25">
      <c r="E132" s="38"/>
      <c r="F132" s="38"/>
      <c r="G132" s="38"/>
      <c r="H132" s="38"/>
      <c r="I132" s="38"/>
      <c r="J132" s="38"/>
      <c r="K132" s="38"/>
      <c r="L132" s="38"/>
    </row>
    <row r="133" spans="5:12" x14ac:dyDescent="0.25">
      <c r="E133" s="38"/>
      <c r="F133" s="38"/>
      <c r="G133" s="38"/>
      <c r="H133" s="38"/>
      <c r="I133" s="38"/>
      <c r="J133" s="38"/>
      <c r="K133" s="38"/>
      <c r="L133" s="38"/>
    </row>
    <row r="134" spans="5:12" x14ac:dyDescent="0.25">
      <c r="E134" s="38"/>
      <c r="F134" s="38"/>
      <c r="G134" s="38"/>
      <c r="H134" s="38"/>
      <c r="I134" s="38"/>
      <c r="J134" s="38"/>
      <c r="K134" s="38"/>
      <c r="L134" s="38"/>
    </row>
    <row r="135" spans="5:12" x14ac:dyDescent="0.25">
      <c r="E135" s="38"/>
      <c r="F135" s="38"/>
      <c r="G135" s="38"/>
      <c r="H135" s="38"/>
      <c r="I135" s="38"/>
      <c r="J135" s="38"/>
      <c r="K135" s="38"/>
      <c r="L135" s="38"/>
    </row>
    <row r="136" spans="5:12" x14ac:dyDescent="0.25">
      <c r="E136" s="38"/>
      <c r="F136" s="38"/>
      <c r="G136" s="38"/>
      <c r="H136" s="38"/>
      <c r="I136" s="38"/>
      <c r="J136" s="38"/>
      <c r="K136" s="38"/>
      <c r="L136" s="38"/>
    </row>
    <row r="137" spans="5:12" x14ac:dyDescent="0.25">
      <c r="E137" s="38"/>
      <c r="F137" s="38"/>
      <c r="G137" s="38"/>
      <c r="H137" s="38"/>
      <c r="I137" s="38"/>
      <c r="J137" s="38"/>
      <c r="K137" s="38"/>
      <c r="L137" s="38"/>
    </row>
    <row r="138" spans="5:12" x14ac:dyDescent="0.25">
      <c r="E138" s="38"/>
      <c r="F138" s="38"/>
      <c r="G138" s="38"/>
      <c r="H138" s="38"/>
      <c r="I138" s="38"/>
      <c r="J138" s="38"/>
      <c r="K138" s="38"/>
      <c r="L138" s="38"/>
    </row>
    <row r="139" spans="5:12" x14ac:dyDescent="0.25">
      <c r="E139" s="38"/>
      <c r="F139" s="38"/>
      <c r="G139" s="38"/>
      <c r="H139" s="38"/>
      <c r="I139" s="38"/>
      <c r="J139" s="38"/>
      <c r="K139" s="38"/>
      <c r="L139" s="38"/>
    </row>
    <row r="140" spans="5:12" x14ac:dyDescent="0.25">
      <c r="E140" s="38"/>
      <c r="F140" s="38"/>
      <c r="G140" s="38"/>
      <c r="H140" s="38"/>
      <c r="I140" s="38"/>
      <c r="J140" s="38"/>
      <c r="K140" s="38"/>
      <c r="L140" s="38"/>
    </row>
    <row r="141" spans="5:12" x14ac:dyDescent="0.25">
      <c r="E141" s="38"/>
      <c r="F141" s="38"/>
      <c r="G141" s="38"/>
      <c r="H141" s="38"/>
      <c r="I141" s="38"/>
      <c r="J141" s="38"/>
      <c r="K141" s="38"/>
      <c r="L141" s="38"/>
    </row>
    <row r="142" spans="5:12" x14ac:dyDescent="0.25">
      <c r="E142" s="38"/>
      <c r="F142" s="38"/>
      <c r="G142" s="38"/>
      <c r="H142" s="38"/>
      <c r="I142" s="38"/>
      <c r="J142" s="38"/>
      <c r="K142" s="38"/>
      <c r="L142" s="38"/>
    </row>
    <row r="143" spans="5:12" x14ac:dyDescent="0.25">
      <c r="E143" s="38"/>
      <c r="F143" s="38"/>
      <c r="G143" s="38"/>
      <c r="H143" s="38"/>
      <c r="I143" s="38"/>
      <c r="J143" s="38"/>
      <c r="K143" s="38"/>
      <c r="L143" s="38"/>
    </row>
    <row r="144" spans="5:12" x14ac:dyDescent="0.25">
      <c r="E144" s="38"/>
      <c r="F144" s="38"/>
      <c r="G144" s="38"/>
      <c r="H144" s="38"/>
      <c r="I144" s="38"/>
      <c r="J144" s="38"/>
      <c r="K144" s="38"/>
      <c r="L144" s="38"/>
    </row>
    <row r="145" spans="5:12" x14ac:dyDescent="0.25">
      <c r="E145" s="38"/>
      <c r="F145" s="38"/>
      <c r="G145" s="38"/>
      <c r="H145" s="38"/>
      <c r="I145" s="38"/>
      <c r="J145" s="38"/>
      <c r="K145" s="38"/>
      <c r="L145" s="38"/>
    </row>
    <row r="146" spans="5:12" x14ac:dyDescent="0.25">
      <c r="E146" s="38"/>
      <c r="F146" s="38"/>
      <c r="G146" s="38"/>
      <c r="H146" s="38"/>
      <c r="I146" s="38"/>
      <c r="J146" s="38"/>
      <c r="K146" s="38"/>
      <c r="L146" s="38"/>
    </row>
    <row r="147" spans="5:12" x14ac:dyDescent="0.25">
      <c r="E147" s="38"/>
      <c r="F147" s="38"/>
      <c r="G147" s="38"/>
      <c r="H147" s="38"/>
      <c r="I147" s="38"/>
      <c r="J147" s="38"/>
      <c r="K147" s="38"/>
      <c r="L147" s="38"/>
    </row>
    <row r="148" spans="5:12" x14ac:dyDescent="0.25">
      <c r="E148" s="38"/>
      <c r="F148" s="38"/>
      <c r="G148" s="38"/>
      <c r="H148" s="38"/>
      <c r="I148" s="38"/>
      <c r="J148" s="38"/>
      <c r="K148" s="38"/>
      <c r="L148" s="38"/>
    </row>
    <row r="149" spans="5:12" x14ac:dyDescent="0.25">
      <c r="E149" s="38"/>
      <c r="F149" s="38"/>
      <c r="G149" s="38"/>
      <c r="H149" s="38"/>
      <c r="I149" s="38"/>
      <c r="J149" s="38"/>
      <c r="K149" s="38"/>
      <c r="L149" s="38"/>
    </row>
    <row r="150" spans="5:12" x14ac:dyDescent="0.25">
      <c r="E150" s="38"/>
      <c r="F150" s="38"/>
      <c r="G150" s="38"/>
      <c r="H150" s="38"/>
      <c r="I150" s="38"/>
      <c r="J150" s="38"/>
      <c r="K150" s="38"/>
      <c r="L150" s="38"/>
    </row>
    <row r="151" spans="5:12" x14ac:dyDescent="0.25">
      <c r="E151" s="38"/>
      <c r="F151" s="38"/>
      <c r="G151" s="38"/>
      <c r="H151" s="38"/>
      <c r="I151" s="38"/>
      <c r="J151" s="38"/>
      <c r="K151" s="38"/>
      <c r="L151" s="38"/>
    </row>
    <row r="152" spans="5:12" x14ac:dyDescent="0.25">
      <c r="E152" s="38"/>
      <c r="F152" s="38"/>
      <c r="G152" s="38"/>
      <c r="H152" s="38"/>
      <c r="I152" s="38"/>
      <c r="J152" s="38"/>
      <c r="K152" s="38"/>
      <c r="L152" s="38"/>
    </row>
    <row r="153" spans="5:12" x14ac:dyDescent="0.25">
      <c r="E153" s="38"/>
      <c r="F153" s="38"/>
      <c r="G153" s="38"/>
      <c r="H153" s="38"/>
      <c r="I153" s="38"/>
      <c r="J153" s="38"/>
      <c r="K153" s="38"/>
      <c r="L153" s="38"/>
    </row>
    <row r="154" spans="5:12" x14ac:dyDescent="0.25">
      <c r="E154" s="38"/>
      <c r="F154" s="38"/>
      <c r="G154" s="38"/>
      <c r="H154" s="38"/>
      <c r="I154" s="38"/>
      <c r="J154" s="38"/>
      <c r="K154" s="38"/>
      <c r="L154" s="38"/>
    </row>
    <row r="155" spans="5:12" x14ac:dyDescent="0.25">
      <c r="E155" s="38"/>
      <c r="F155" s="38"/>
      <c r="G155" s="38"/>
      <c r="H155" s="38"/>
      <c r="I155" s="38"/>
      <c r="J155" s="38"/>
      <c r="K155" s="38"/>
      <c r="L155" s="38"/>
    </row>
    <row r="156" spans="5:12" x14ac:dyDescent="0.25">
      <c r="E156" s="38"/>
      <c r="F156" s="38"/>
      <c r="G156" s="38"/>
      <c r="H156" s="38"/>
      <c r="I156" s="38"/>
      <c r="J156" s="38"/>
      <c r="K156" s="38"/>
      <c r="L156" s="38"/>
    </row>
    <row r="157" spans="5:12" x14ac:dyDescent="0.25">
      <c r="E157" s="38"/>
      <c r="F157" s="38"/>
      <c r="G157" s="38"/>
      <c r="H157" s="38"/>
      <c r="I157" s="38"/>
      <c r="J157" s="38"/>
      <c r="K157" s="38"/>
      <c r="L157" s="38"/>
    </row>
    <row r="158" spans="5:12" x14ac:dyDescent="0.25">
      <c r="E158" s="38"/>
      <c r="F158" s="38"/>
      <c r="G158" s="38"/>
      <c r="H158" s="38"/>
      <c r="I158" s="38"/>
      <c r="J158" s="38"/>
      <c r="K158" s="38"/>
      <c r="L158" s="38"/>
    </row>
    <row r="159" spans="5:12" x14ac:dyDescent="0.25">
      <c r="E159" s="38"/>
      <c r="F159" s="38"/>
      <c r="G159" s="38"/>
      <c r="H159" s="38"/>
      <c r="I159" s="38"/>
      <c r="J159" s="38"/>
      <c r="K159" s="38"/>
      <c r="L159" s="38"/>
    </row>
    <row r="160" spans="5:12" x14ac:dyDescent="0.25">
      <c r="E160" s="38"/>
      <c r="F160" s="38"/>
      <c r="G160" s="38"/>
      <c r="H160" s="38"/>
      <c r="I160" s="38"/>
      <c r="J160" s="38"/>
      <c r="K160" s="38"/>
      <c r="L160" s="38"/>
    </row>
    <row r="161" spans="5:12" x14ac:dyDescent="0.25">
      <c r="E161" s="38"/>
      <c r="F161" s="38"/>
      <c r="G161" s="38"/>
      <c r="H161" s="38"/>
      <c r="I161" s="38"/>
      <c r="J161" s="38"/>
      <c r="K161" s="38"/>
      <c r="L161" s="38"/>
    </row>
    <row r="162" spans="5:12" x14ac:dyDescent="0.25">
      <c r="E162" s="38"/>
      <c r="F162" s="38"/>
      <c r="G162" s="38"/>
      <c r="H162" s="38"/>
      <c r="I162" s="38"/>
      <c r="J162" s="38"/>
      <c r="K162" s="38"/>
      <c r="L162" s="38"/>
    </row>
    <row r="163" spans="5:12" x14ac:dyDescent="0.25">
      <c r="E163" s="38"/>
      <c r="F163" s="38"/>
      <c r="G163" s="38"/>
      <c r="H163" s="38"/>
      <c r="I163" s="38"/>
      <c r="J163" s="38"/>
      <c r="K163" s="38"/>
      <c r="L163" s="38"/>
    </row>
  </sheetData>
  <sheetProtection algorithmName="SHA-512" hashValue="2OzVsq/4jGYeOuv88ruFPxG7ST6N3FeZmMToWq4cVQ59evqp0JbS5oXIxLgUcgW8bNQ3y4Lgfc85fRl+LDYFhw==" saltValue="bw0H9os/c9iACnh0bCRCSQ==" spinCount="100000" sheet="1" insertColumns="0" selectLockedCells="1"/>
  <customSheetViews>
    <customSheetView guid="{4652D98A-10A8-4A41-BE02-6BC110D8BB01}" showGridLines="0">
      <pane xSplit="4" ySplit="4" topLeftCell="E5"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13" priority="2" stopIfTrue="1">
      <formula>WEEKDAY($B5,2)&gt;5</formula>
    </cfRule>
  </conditionalFormatting>
  <pageMargins left="0.7" right="0.7" top="0.78740157499999996" bottom="0.78740157499999996"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 stopIfTrue="1" id="{86F59128-3BBE-42D0-9F4B-A209845D0BBB}">
            <xm:f>MATCH($B5,Feiertage!$B$2:$B$49,0)&gt;0</xm:f>
            <x14:dxf>
              <fill>
                <patternFill>
                  <bgColor theme="5" tint="0.59996337778862885"/>
                </patternFill>
              </fill>
            </x14:dxf>
          </x14:cfRule>
          <xm:sqref>B5:L35</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163"/>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RowHeight="15" x14ac:dyDescent="0.25"/>
  <cols>
    <col min="1" max="1" width="2.28515625" customWidth="1"/>
    <col min="2" max="2" width="8.85546875" customWidth="1"/>
    <col min="3" max="3" width="5.7109375" customWidth="1"/>
    <col min="4" max="4" width="0.85546875" customWidth="1"/>
    <col min="5" max="8" width="6.7109375" customWidth="1"/>
    <col min="9" max="9" width="8.85546875" customWidth="1"/>
    <col min="10" max="10" width="14" customWidth="1"/>
    <col min="11" max="11" width="13.7109375" customWidth="1"/>
    <col min="12" max="12" width="14.140625" customWidth="1"/>
    <col min="13" max="13" width="13.28515625" style="38" customWidth="1"/>
    <col min="14" max="14" width="19.5703125" style="38" customWidth="1"/>
    <col min="15" max="15" width="15.7109375" style="38" customWidth="1"/>
    <col min="16" max="17" width="11.42578125" style="38"/>
    <col min="18" max="18" width="30.7109375" style="38" customWidth="1"/>
    <col min="19" max="19" width="13.28515625" style="38" customWidth="1"/>
    <col min="20" max="24" width="11.42578125" style="38"/>
    <col min="48" max="48" width="11.140625" customWidth="1"/>
    <col min="49" max="49" width="7.7109375" customWidth="1"/>
    <col min="50" max="50" width="6.7109375" customWidth="1"/>
    <col min="51" max="51" width="8" customWidth="1"/>
  </cols>
  <sheetData>
    <row r="1" spans="1:51" ht="28.5" x14ac:dyDescent="0.45">
      <c r="A1" s="55">
        <v>41639</v>
      </c>
      <c r="B1" s="92">
        <f ca="1">DATEVALUE("1 " &amp; RIGHT(CELL("dateiname",$A$1),LEN(CELL("dateiname",$A$1))-FIND("]",CELL("dateiname",$A$1))) &amp; " " &amp; YEAR(Januar!$A$1))</f>
        <v>42216</v>
      </c>
      <c r="C1" s="92"/>
      <c r="D1" s="92"/>
      <c r="E1" s="92"/>
      <c r="F1" s="92"/>
      <c r="G1" s="92"/>
      <c r="H1" s="92"/>
      <c r="I1" s="92"/>
      <c r="J1" s="92"/>
      <c r="K1" s="92"/>
      <c r="L1" s="92"/>
    </row>
    <row r="2" spans="1:51" ht="15.75" thickBot="1" x14ac:dyDescent="0.3">
      <c r="E2" s="38"/>
      <c r="F2" s="38"/>
      <c r="G2" s="38"/>
      <c r="H2" s="38"/>
      <c r="I2" s="38"/>
      <c r="J2" s="38"/>
      <c r="K2" s="38"/>
      <c r="L2" s="38"/>
    </row>
    <row r="3" spans="1:51" ht="19.5" thickBot="1" x14ac:dyDescent="0.35">
      <c r="E3" s="89" t="s">
        <v>0</v>
      </c>
      <c r="F3" s="90"/>
      <c r="G3" s="90"/>
      <c r="H3" s="91"/>
      <c r="I3" s="57"/>
      <c r="J3" s="57"/>
      <c r="K3" s="57"/>
      <c r="L3" s="57"/>
      <c r="N3" s="89" t="s">
        <v>10</v>
      </c>
      <c r="O3" s="90"/>
      <c r="P3" s="91"/>
    </row>
    <row r="4" spans="1:51" ht="19.5" thickBot="1" x14ac:dyDescent="0.35">
      <c r="B4" s="16" t="s">
        <v>4</v>
      </c>
      <c r="C4" s="17" t="s">
        <v>5</v>
      </c>
      <c r="D4" s="7"/>
      <c r="E4" s="58" t="s">
        <v>1</v>
      </c>
      <c r="F4" s="59" t="s">
        <v>2</v>
      </c>
      <c r="G4" s="59" t="s">
        <v>1</v>
      </c>
      <c r="H4" s="59" t="s">
        <v>2</v>
      </c>
      <c r="I4" s="59" t="s">
        <v>3</v>
      </c>
      <c r="J4" s="59" t="s">
        <v>7</v>
      </c>
      <c r="K4" s="59" t="s">
        <v>6</v>
      </c>
      <c r="L4" s="60" t="s">
        <v>52</v>
      </c>
      <c r="N4" s="66" t="s">
        <v>8</v>
      </c>
      <c r="O4" s="67" t="s">
        <v>6</v>
      </c>
      <c r="P4" s="67" t="s">
        <v>3</v>
      </c>
      <c r="R4" s="87" t="s">
        <v>13</v>
      </c>
      <c r="S4" s="88"/>
      <c r="AV4" s="56" t="s">
        <v>50</v>
      </c>
      <c r="AW4" s="2" t="s">
        <v>3</v>
      </c>
      <c r="AX4" s="3" t="s">
        <v>7</v>
      </c>
      <c r="AY4" s="4" t="s">
        <v>6</v>
      </c>
    </row>
    <row r="5" spans="1:51" ht="21.75" thickTop="1" x14ac:dyDescent="0.35">
      <c r="B5" s="8">
        <f ca="1">B1</f>
        <v>42216</v>
      </c>
      <c r="C5" s="10">
        <f ca="1">B5</f>
        <v>42216</v>
      </c>
      <c r="D5" s="19"/>
      <c r="E5" s="20"/>
      <c r="F5" s="20"/>
      <c r="G5" s="20"/>
      <c r="H5" s="20"/>
      <c r="I5" s="20" t="str">
        <f ca="1">IF(AX5=0,"",IF(AW5=0,"",IF(OR(B5&lt;=TODAY(),AX5),AW5,"")))</f>
        <v/>
      </c>
      <c r="J5" s="20" t="str">
        <f t="shared" ref="J5:J35" si="0">IF(AX5=0,"",IF(I5&lt;&gt;"",AX5-I5,AX5))</f>
        <v/>
      </c>
      <c r="K5" s="20">
        <f ca="1">IF(AV5=0,AY5,IF(Feiertage!$G$2="ja","00:00",AY5))</f>
        <v>0.33333333333333331</v>
      </c>
      <c r="L5" s="61" t="str">
        <f t="shared" ref="L5:L35" ca="1" si="1">IF(OR(B5&lt;=TODAY(),J5),IF(J5&lt;&gt;"",IF(J5-K5=0,"",J5-K5),IF(K5&lt;&gt;"",-K5,"")),"")</f>
        <v/>
      </c>
      <c r="N5" s="68">
        <v>41639</v>
      </c>
      <c r="O5" s="24">
        <v>0.33333333333333331</v>
      </c>
      <c r="P5" s="24">
        <v>2.0833333333333332E-2</v>
      </c>
      <c r="R5" s="69" t="str">
        <f ca="1" xml:space="preserve"> "Übertrag aus " &amp; IF( MONTH(B1)=1, YEAR(B1)-1, TEXT(EDATE(B1,-1),"MMMM"))</f>
        <v>Übertrag aus Juli</v>
      </c>
      <c r="S5" s="70">
        <f ca="1">IF(MONTH(B1)&gt;1,INDIRECT(TEXT(EDATE(B1,-1),"MMMM")&amp;"!s9"),"")</f>
        <v>-9.3333333333333304</v>
      </c>
      <c r="AV5">
        <f ca="1">IF(IFERROR(MATCH($B5,Feiertage!$B$2:$B$49,0)&gt;0,0),1,0)</f>
        <v>0</v>
      </c>
      <c r="AW5" s="5">
        <f ca="1">IF(WEEKDAY(C5)=WEEKDAY($N$5),$P$5,
IF(WEEKDAY(C5)=WEEKDAY($N$6),$P$6,
IF(WEEKDAY(C5)=WEEKDAY($N$7),$P$7,
IF(WEEKDAY(C5)=WEEKDAY($N$8),$P$8,
IF(WEEKDAY(C5)=WEEKDAY($N$9),$P$9,
IF(WEEKDAY(C5)=WEEKDAY($N$10),$P$10,
IF(WEEKDAY(C5)=WEEKDAY($N$11),$P$11,"")))))))</f>
        <v>2.0833333333333332E-2</v>
      </c>
      <c r="AX5" s="1">
        <f>IF(F5,IF(E5,IF(E5&gt;F5,F5+"24:00"-E5,F5-E5),0),0)+IF(G5,IF(G5,IF(G5&gt;H5,H5+"24:00"-G5,H5-G5),0),0)</f>
        <v>0</v>
      </c>
      <c r="AY5" s="1">
        <f ca="1">IF(WEEKDAY(C5)=WEEKDAY($N$5),$O$5,
IF(WEEKDAY(C5)=WEEKDAY($N$6),$O$6,
IF(WEEKDAY(C5)=WEEKDAY($N$7),$O$7,
IF(WEEKDAY(C5)=WEEKDAY($N$8),$O$8,
IF(WEEKDAY(C5)=WEEKDAY($N$9),$O$9,
IF(WEEKDAY(C5)=WEEKDAY($N$10),$O$10,
IF(WEEKDAY(C5)=WEEKDAY($N$11),$O$11,"")))))))</f>
        <v>0.33333333333333331</v>
      </c>
    </row>
    <row r="6" spans="1:51" ht="21" x14ac:dyDescent="0.35">
      <c r="B6" s="9">
        <f ca="1">B5+1</f>
        <v>42217</v>
      </c>
      <c r="C6" s="11">
        <f ca="1">B6</f>
        <v>42217</v>
      </c>
      <c r="D6" s="6"/>
      <c r="E6" s="21"/>
      <c r="F6" s="21"/>
      <c r="G6" s="21"/>
      <c r="H6" s="21"/>
      <c r="I6" s="21" t="str">
        <f ca="1">IF(AX6=0,"",IF(AW6=0,"",IF(OR(B6&lt;=TODAY(),AX6),AW6,"")))</f>
        <v/>
      </c>
      <c r="J6" s="21" t="str">
        <f t="shared" si="0"/>
        <v/>
      </c>
      <c r="K6" s="20">
        <f ca="1">IF(AV6=0,AY6,IF(Feiertage!$G$2="ja","00:00",AY6))</f>
        <v>0.33333333333333331</v>
      </c>
      <c r="L6" s="62" t="str">
        <f t="shared" ca="1" si="1"/>
        <v/>
      </c>
      <c r="N6" s="71">
        <v>41640</v>
      </c>
      <c r="O6" s="25">
        <v>0.33333333333333331</v>
      </c>
      <c r="P6" s="25">
        <v>2.0833333333333332E-2</v>
      </c>
      <c r="R6" s="72" t="s">
        <v>6</v>
      </c>
      <c r="S6" s="70">
        <f ca="1">SUM(K5:K35)</f>
        <v>7.3333333333333304</v>
      </c>
      <c r="AV6">
        <f ca="1">IF(IFERROR(MATCH($B6,Feiertage!$B$2:$B$49,0)&gt;0,0),1,0)</f>
        <v>0</v>
      </c>
      <c r="AW6" s="5">
        <f t="shared" ref="AW6:AW32" ca="1" si="2">IF(WEEKDAY(C6)=WEEKDAY($N$5),$P$5,
IF(WEEKDAY(C6)=WEEKDAY($N$6),$P$6,
IF(WEEKDAY(C6)=WEEKDAY($N$7),$P$7,
IF(WEEKDAY(C6)=WEEKDAY($N$8),$P$8,
IF(WEEKDAY(C6)=WEEKDAY($N$9),$P$9,
IF(WEEKDAY(C6)=WEEKDAY($N$10),$P$10,
IF(WEEKDAY(C6)=WEEKDAY($N$11),$P$11,"")))))))</f>
        <v>2.0833333333333332E-2</v>
      </c>
      <c r="AX6" s="1">
        <f t="shared" ref="AX6:AX35" si="3">IF(F6,IF(E6,IF(E6&gt;F6,F6+"24:00"-E6,F6-E6),0),0)+IF(G6,IF(G6,IF(G6&gt;H6,H6+"24:00"-G6,H6-G6),0),0)</f>
        <v>0</v>
      </c>
      <c r="AY6" s="1">
        <f t="shared" ref="AY6:AY32" ca="1" si="4">IF(WEEKDAY(C6)=WEEKDAY($N$5),$O$5,
IF(WEEKDAY(C6)=WEEKDAY($N$6),$O$6,
IF(WEEKDAY(C6)=WEEKDAY($N$7),$O$7,
IF(WEEKDAY(C6)=WEEKDAY($N$8),$O$8,
IF(WEEKDAY(C6)=WEEKDAY($N$9),$O$9,
IF(WEEKDAY(C6)=WEEKDAY($N$10),$O$10,
IF(WEEKDAY(C6)=WEEKDAY($N$11),$O$11,"")))))))</f>
        <v>0.33333333333333331</v>
      </c>
    </row>
    <row r="7" spans="1:51" ht="21" x14ac:dyDescent="0.35">
      <c r="B7" s="9">
        <f t="shared" ref="B7:B32" ca="1" si="5">B6+1</f>
        <v>42218</v>
      </c>
      <c r="C7" s="11">
        <f t="shared" ref="C7:C35" ca="1" si="6">B7</f>
        <v>42218</v>
      </c>
      <c r="D7" s="6"/>
      <c r="E7" s="21"/>
      <c r="F7" s="21"/>
      <c r="G7" s="21"/>
      <c r="H7" s="21"/>
      <c r="I7" s="21" t="str">
        <f t="shared" ref="I7:I35" ca="1" si="7">IF(AX7=0,"",IF(AW7=0,"",IF(OR(B7&lt;=TODAY(),AX7),AW7,"")))</f>
        <v/>
      </c>
      <c r="J7" s="21" t="str">
        <f t="shared" si="0"/>
        <v/>
      </c>
      <c r="K7" s="20">
        <f ca="1">IF(AV7=0,AY7,IF(Feiertage!$G$2="ja","00:00",AY7))</f>
        <v>0</v>
      </c>
      <c r="L7" s="62" t="str">
        <f t="shared" ca="1" si="1"/>
        <v/>
      </c>
      <c r="N7" s="71">
        <v>41641</v>
      </c>
      <c r="O7" s="25">
        <v>0.33333333333333331</v>
      </c>
      <c r="P7" s="25">
        <v>2.0833333333333332E-2</v>
      </c>
      <c r="R7" s="72" t="s">
        <v>7</v>
      </c>
      <c r="S7" s="70">
        <f>SUM(J5:J35)</f>
        <v>0</v>
      </c>
      <c r="AV7">
        <f ca="1">IF(IFERROR(MATCH($B7,Feiertage!$B$2:$B$49,0)&gt;0,0),1,0)</f>
        <v>0</v>
      </c>
      <c r="AW7" s="5">
        <f t="shared" ca="1" si="2"/>
        <v>2.0833333333333332E-2</v>
      </c>
      <c r="AX7" s="1">
        <f t="shared" si="3"/>
        <v>0</v>
      </c>
      <c r="AY7" s="1">
        <f t="shared" ca="1" si="4"/>
        <v>0</v>
      </c>
    </row>
    <row r="8" spans="1:51" ht="21" x14ac:dyDescent="0.35">
      <c r="B8" s="9">
        <f t="shared" ca="1" si="5"/>
        <v>42219</v>
      </c>
      <c r="C8" s="11">
        <f t="shared" ca="1" si="6"/>
        <v>42219</v>
      </c>
      <c r="D8" s="6"/>
      <c r="E8" s="21"/>
      <c r="F8" s="21"/>
      <c r="G8" s="21"/>
      <c r="H8" s="21"/>
      <c r="I8" s="21" t="str">
        <f t="shared" ca="1" si="7"/>
        <v/>
      </c>
      <c r="J8" s="21" t="str">
        <f t="shared" si="0"/>
        <v/>
      </c>
      <c r="K8" s="20">
        <f ca="1">IF(AV8=0,AY8,IF(Feiertage!$G$2="ja","00:00",AY8))</f>
        <v>0</v>
      </c>
      <c r="L8" s="62" t="str">
        <f t="shared" ca="1" si="1"/>
        <v/>
      </c>
      <c r="N8" s="71">
        <v>41642</v>
      </c>
      <c r="O8" s="25">
        <v>0.33333333333333331</v>
      </c>
      <c r="P8" s="25">
        <v>2.0833333333333332E-2</v>
      </c>
      <c r="R8" s="73" t="str">
        <f ca="1" xml:space="preserve"> "Saldo " &amp; TEXT(B1,"MMMM")</f>
        <v>Saldo August</v>
      </c>
      <c r="S8" s="70">
        <f ca="1">SUM(L5:L35)</f>
        <v>0</v>
      </c>
      <c r="AV8">
        <f ca="1">IF(IFERROR(MATCH($B8,Feiertage!$B$2:$B$49,0)&gt;0,0),1,0)</f>
        <v>0</v>
      </c>
      <c r="AW8" s="5">
        <f t="shared" ca="1" si="2"/>
        <v>2.0833333333333332E-2</v>
      </c>
      <c r="AX8" s="1">
        <f t="shared" si="3"/>
        <v>0</v>
      </c>
      <c r="AY8" s="1">
        <f t="shared" ca="1" si="4"/>
        <v>0</v>
      </c>
    </row>
    <row r="9" spans="1:51" ht="21.75" thickBot="1" x14ac:dyDescent="0.4">
      <c r="B9" s="9">
        <f t="shared" ca="1" si="5"/>
        <v>42220</v>
      </c>
      <c r="C9" s="11">
        <f t="shared" ca="1" si="6"/>
        <v>42220</v>
      </c>
      <c r="D9" s="6"/>
      <c r="E9" s="21"/>
      <c r="F9" s="21"/>
      <c r="G9" s="21"/>
      <c r="H9" s="21"/>
      <c r="I9" s="21" t="str">
        <f t="shared" ca="1" si="7"/>
        <v/>
      </c>
      <c r="J9" s="21" t="str">
        <f t="shared" si="0"/>
        <v/>
      </c>
      <c r="K9" s="20">
        <f ca="1">IF(AV9=0,AY9,IF(Feiertage!$G$2="ja","00:00",AY9))</f>
        <v>0.33333333333333331</v>
      </c>
      <c r="L9" s="62" t="str">
        <f t="shared" ca="1" si="1"/>
        <v/>
      </c>
      <c r="N9" s="71">
        <v>41643</v>
      </c>
      <c r="O9" s="25">
        <v>0.33333333333333331</v>
      </c>
      <c r="P9" s="25">
        <v>2.0833333333333332E-2</v>
      </c>
      <c r="R9" s="74" t="str">
        <f ca="1" xml:space="preserve"> "Übertrag in " &amp;  IF( MONTH(B1)=12, YEAR(B1)+1, TEXT(EDATE(B1,1),"MMMM"))</f>
        <v>Übertrag in September</v>
      </c>
      <c r="S9" s="75">
        <f ca="1">IF(S5="",0,S5)+S8</f>
        <v>-9.3333333333333304</v>
      </c>
      <c r="AV9">
        <f ca="1">IF(IFERROR(MATCH($B9,Feiertage!$B$2:$B$49,0)&gt;0,0),1,0)</f>
        <v>0</v>
      </c>
      <c r="AW9" s="5">
        <f t="shared" ca="1" si="2"/>
        <v>2.0833333333333332E-2</v>
      </c>
      <c r="AX9" s="1">
        <f t="shared" si="3"/>
        <v>0</v>
      </c>
      <c r="AY9" s="1">
        <f t="shared" ca="1" si="4"/>
        <v>0.33333333333333331</v>
      </c>
    </row>
    <row r="10" spans="1:51" ht="18.75" x14ac:dyDescent="0.3">
      <c r="B10" s="9">
        <f t="shared" ca="1" si="5"/>
        <v>42221</v>
      </c>
      <c r="C10" s="11">
        <f t="shared" ca="1" si="6"/>
        <v>42221</v>
      </c>
      <c r="D10" s="6"/>
      <c r="E10" s="21"/>
      <c r="F10" s="21"/>
      <c r="G10" s="21"/>
      <c r="H10" s="21"/>
      <c r="I10" s="21" t="str">
        <f t="shared" ca="1" si="7"/>
        <v/>
      </c>
      <c r="J10" s="21" t="str">
        <f t="shared" si="0"/>
        <v/>
      </c>
      <c r="K10" s="20">
        <f ca="1">IF(AV10=0,AY10,IF(Feiertage!$G$2="ja","00:00",AY10))</f>
        <v>0.33333333333333331</v>
      </c>
      <c r="L10" s="62" t="str">
        <f t="shared" ca="1" si="1"/>
        <v/>
      </c>
      <c r="N10" s="76">
        <v>41644</v>
      </c>
      <c r="O10" s="26">
        <v>0</v>
      </c>
      <c r="P10" s="26">
        <v>2.0833333333333332E-2</v>
      </c>
      <c r="AV10">
        <f ca="1">IF(IFERROR(MATCH($B10,Feiertage!$B$2:$B$49,0)&gt;0,0),1,0)</f>
        <v>0</v>
      </c>
      <c r="AW10" s="5">
        <f t="shared" ca="1" si="2"/>
        <v>2.0833333333333332E-2</v>
      </c>
      <c r="AX10" s="1">
        <f t="shared" si="3"/>
        <v>0</v>
      </c>
      <c r="AY10" s="1">
        <f t="shared" ca="1" si="4"/>
        <v>0.33333333333333331</v>
      </c>
    </row>
    <row r="11" spans="1:51" ht="19.5" thickBot="1" x14ac:dyDescent="0.35">
      <c r="B11" s="9">
        <f t="shared" ca="1" si="5"/>
        <v>42222</v>
      </c>
      <c r="C11" s="11">
        <f t="shared" ca="1" si="6"/>
        <v>42222</v>
      </c>
      <c r="D11" s="6"/>
      <c r="E11" s="21"/>
      <c r="F11" s="21"/>
      <c r="G11" s="21"/>
      <c r="H11" s="21"/>
      <c r="I11" s="21" t="str">
        <f t="shared" ca="1" si="7"/>
        <v/>
      </c>
      <c r="J11" s="21" t="str">
        <f t="shared" si="0"/>
        <v/>
      </c>
      <c r="K11" s="20">
        <f ca="1">IF(AV11=0,AY11,IF(Feiertage!$G$2="ja","00:00",AY11))</f>
        <v>0.33333333333333331</v>
      </c>
      <c r="L11" s="62" t="str">
        <f t="shared" ca="1" si="1"/>
        <v/>
      </c>
      <c r="N11" s="77">
        <v>41645</v>
      </c>
      <c r="O11" s="27">
        <v>0</v>
      </c>
      <c r="P11" s="27">
        <v>2.0833333333333332E-2</v>
      </c>
      <c r="AV11">
        <f ca="1">IF(IFERROR(MATCH($B11,Feiertage!$B$2:$B$49,0)&gt;0,0),1,0)</f>
        <v>0</v>
      </c>
      <c r="AW11" s="5">
        <f t="shared" ca="1" si="2"/>
        <v>2.0833333333333332E-2</v>
      </c>
      <c r="AX11" s="1">
        <f t="shared" si="3"/>
        <v>0</v>
      </c>
      <c r="AY11" s="1">
        <f t="shared" ca="1" si="4"/>
        <v>0.33333333333333331</v>
      </c>
    </row>
    <row r="12" spans="1:51" ht="20.25" thickTop="1" thickBot="1" x14ac:dyDescent="0.35">
      <c r="B12" s="9">
        <f t="shared" ca="1" si="5"/>
        <v>42223</v>
      </c>
      <c r="C12" s="11">
        <f t="shared" ca="1" si="6"/>
        <v>42223</v>
      </c>
      <c r="D12" s="6"/>
      <c r="E12" s="21"/>
      <c r="F12" s="21"/>
      <c r="G12" s="21"/>
      <c r="H12" s="21"/>
      <c r="I12" s="21" t="str">
        <f t="shared" ca="1" si="7"/>
        <v/>
      </c>
      <c r="J12" s="21" t="str">
        <f t="shared" si="0"/>
        <v/>
      </c>
      <c r="K12" s="20">
        <f ca="1">IF(AV12=0,AY12,IF(Feiertage!$G$2="ja","00:00",AY12))</f>
        <v>0.33333333333333331</v>
      </c>
      <c r="L12" s="62" t="str">
        <f t="shared" ca="1" si="1"/>
        <v/>
      </c>
      <c r="N12" s="78" t="s">
        <v>9</v>
      </c>
      <c r="O12" s="79">
        <f>SUM(O5:O11)</f>
        <v>1.6666666666666665</v>
      </c>
      <c r="P12" s="80"/>
      <c r="AV12">
        <f ca="1">IF(IFERROR(MATCH($B12,Feiertage!$B$2:$B$49,0)&gt;0,0),1,0)</f>
        <v>0</v>
      </c>
      <c r="AW12" s="5">
        <f t="shared" ca="1" si="2"/>
        <v>2.0833333333333332E-2</v>
      </c>
      <c r="AX12" s="1">
        <f t="shared" si="3"/>
        <v>0</v>
      </c>
      <c r="AY12" s="1">
        <f t="shared" ca="1" si="4"/>
        <v>0.33333333333333331</v>
      </c>
    </row>
    <row r="13" spans="1:51" ht="19.5" thickTop="1" x14ac:dyDescent="0.3">
      <c r="B13" s="9">
        <f t="shared" ca="1" si="5"/>
        <v>42224</v>
      </c>
      <c r="C13" s="11">
        <f t="shared" ca="1" si="6"/>
        <v>42224</v>
      </c>
      <c r="D13" s="6"/>
      <c r="E13" s="21"/>
      <c r="F13" s="21"/>
      <c r="G13" s="21"/>
      <c r="H13" s="21"/>
      <c r="I13" s="21" t="str">
        <f t="shared" ca="1" si="7"/>
        <v/>
      </c>
      <c r="J13" s="21" t="str">
        <f t="shared" si="0"/>
        <v/>
      </c>
      <c r="K13" s="20">
        <f ca="1">IF(AV13=0,AY13,IF(Feiertage!$G$2="ja","00:00",AY13))</f>
        <v>0.33333333333333331</v>
      </c>
      <c r="L13" s="62" t="str">
        <f t="shared" ca="1" si="1"/>
        <v/>
      </c>
      <c r="N13" s="64"/>
      <c r="O13" s="64"/>
      <c r="AV13">
        <f ca="1">IF(IFERROR(MATCH($B13,Feiertage!$B$2:$B$49,0)&gt;0,0),1,0)</f>
        <v>0</v>
      </c>
      <c r="AW13" s="5">
        <f t="shared" ca="1" si="2"/>
        <v>2.0833333333333332E-2</v>
      </c>
      <c r="AX13" s="1">
        <f t="shared" si="3"/>
        <v>0</v>
      </c>
      <c r="AY13" s="1">
        <f t="shared" ca="1" si="4"/>
        <v>0.33333333333333331</v>
      </c>
    </row>
    <row r="14" spans="1:51" ht="18.75" x14ac:dyDescent="0.3">
      <c r="B14" s="9">
        <f t="shared" ca="1" si="5"/>
        <v>42225</v>
      </c>
      <c r="C14" s="11">
        <f t="shared" ca="1" si="6"/>
        <v>42225</v>
      </c>
      <c r="D14" s="6"/>
      <c r="E14" s="21"/>
      <c r="F14" s="21"/>
      <c r="G14" s="21"/>
      <c r="H14" s="21"/>
      <c r="I14" s="21" t="str">
        <f t="shared" ca="1" si="7"/>
        <v/>
      </c>
      <c r="J14" s="21" t="str">
        <f t="shared" si="0"/>
        <v/>
      </c>
      <c r="K14" s="20">
        <f ca="1">IF(AV14=0,AY14,IF(Feiertage!$G$2="ja","00:00",AY14))</f>
        <v>0</v>
      </c>
      <c r="L14" s="62" t="str">
        <f t="shared" ca="1" si="1"/>
        <v/>
      </c>
      <c r="N14" s="81"/>
      <c r="O14" s="82"/>
      <c r="P14" s="81"/>
      <c r="AV14">
        <f ca="1">IF(IFERROR(MATCH($B14,Feiertage!$B$2:$B$49,0)&gt;0,0),1,0)</f>
        <v>0</v>
      </c>
      <c r="AW14" s="5">
        <f t="shared" ca="1" si="2"/>
        <v>2.0833333333333332E-2</v>
      </c>
      <c r="AX14" s="1">
        <f t="shared" si="3"/>
        <v>0</v>
      </c>
      <c r="AY14" s="1">
        <f t="shared" ca="1" si="4"/>
        <v>0</v>
      </c>
    </row>
    <row r="15" spans="1:51" ht="18.75" x14ac:dyDescent="0.3">
      <c r="B15" s="9">
        <f t="shared" ca="1" si="5"/>
        <v>42226</v>
      </c>
      <c r="C15" s="11">
        <f t="shared" ca="1" si="6"/>
        <v>42226</v>
      </c>
      <c r="D15" s="6"/>
      <c r="E15" s="21"/>
      <c r="F15" s="21"/>
      <c r="G15" s="21"/>
      <c r="H15" s="21"/>
      <c r="I15" s="21" t="str">
        <f t="shared" ca="1" si="7"/>
        <v/>
      </c>
      <c r="J15" s="21" t="str">
        <f t="shared" si="0"/>
        <v/>
      </c>
      <c r="K15" s="20">
        <f ca="1">IF(AV15=0,AY15,IF(Feiertage!$G$2="ja","00:00",AY15))</f>
        <v>0</v>
      </c>
      <c r="L15" s="62" t="str">
        <f ca="1">IF(OR(B15&lt;=TODAY(),J15),IF(J15&lt;&gt;"",IF(J15-K15=0,"",J15-K15),IF(K15&lt;&gt;"",-K15,"")),"")</f>
        <v/>
      </c>
      <c r="AV15">
        <f ca="1">IF(IFERROR(MATCH($B15,Feiertage!$B$2:$B$49,0)&gt;0,0),1,0)</f>
        <v>0</v>
      </c>
      <c r="AW15" s="5">
        <f t="shared" ca="1" si="2"/>
        <v>2.0833333333333332E-2</v>
      </c>
      <c r="AX15" s="1">
        <f t="shared" si="3"/>
        <v>0</v>
      </c>
      <c r="AY15" s="1">
        <f t="shared" ca="1" si="4"/>
        <v>0</v>
      </c>
    </row>
    <row r="16" spans="1:51" ht="18.75" x14ac:dyDescent="0.3">
      <c r="B16" s="9">
        <f t="shared" ca="1" si="5"/>
        <v>42227</v>
      </c>
      <c r="C16" s="11">
        <f t="shared" ca="1" si="6"/>
        <v>42227</v>
      </c>
      <c r="D16" s="6"/>
      <c r="E16" s="21"/>
      <c r="F16" s="21"/>
      <c r="G16" s="21"/>
      <c r="H16" s="21"/>
      <c r="I16" s="21" t="str">
        <f t="shared" ca="1" si="7"/>
        <v/>
      </c>
      <c r="J16" s="21" t="str">
        <f t="shared" si="0"/>
        <v/>
      </c>
      <c r="K16" s="20">
        <f ca="1">IF(AV16=0,AY16,IF(Feiertage!$G$2="ja","00:00",AY16))</f>
        <v>0.33333333333333331</v>
      </c>
      <c r="L16" s="62" t="str">
        <f t="shared" ca="1" si="1"/>
        <v/>
      </c>
      <c r="AV16">
        <f ca="1">IF(IFERROR(MATCH($B16,Feiertage!$B$2:$B$49,0)&gt;0,0),1,0)</f>
        <v>0</v>
      </c>
      <c r="AW16" s="5">
        <f t="shared" ca="1" si="2"/>
        <v>2.0833333333333332E-2</v>
      </c>
      <c r="AX16" s="1">
        <f t="shared" si="3"/>
        <v>0</v>
      </c>
      <c r="AY16" s="1">
        <f t="shared" ca="1" si="4"/>
        <v>0.33333333333333331</v>
      </c>
    </row>
    <row r="17" spans="2:51" ht="18.75" x14ac:dyDescent="0.3">
      <c r="B17" s="9">
        <f t="shared" ca="1" si="5"/>
        <v>42228</v>
      </c>
      <c r="C17" s="11">
        <f t="shared" ca="1" si="6"/>
        <v>42228</v>
      </c>
      <c r="D17" s="6"/>
      <c r="E17" s="21"/>
      <c r="F17" s="21"/>
      <c r="G17" s="21"/>
      <c r="H17" s="21"/>
      <c r="I17" s="21" t="str">
        <f t="shared" ca="1" si="7"/>
        <v/>
      </c>
      <c r="J17" s="21" t="str">
        <f t="shared" si="0"/>
        <v/>
      </c>
      <c r="K17" s="20">
        <f ca="1">IF(AV17=0,AY17,IF(Feiertage!$G$2="ja","00:00",AY17))</f>
        <v>0.33333333333333331</v>
      </c>
      <c r="L17" s="62" t="str">
        <f t="shared" ca="1" si="1"/>
        <v/>
      </c>
      <c r="AV17">
        <f ca="1">IF(IFERROR(MATCH($B17,Feiertage!$B$2:$B$49,0)&gt;0,0),1,0)</f>
        <v>0</v>
      </c>
      <c r="AW17" s="5">
        <f t="shared" ca="1" si="2"/>
        <v>2.0833333333333332E-2</v>
      </c>
      <c r="AX17" s="1">
        <f t="shared" si="3"/>
        <v>0</v>
      </c>
      <c r="AY17" s="1">
        <f t="shared" ca="1" si="4"/>
        <v>0.33333333333333331</v>
      </c>
    </row>
    <row r="18" spans="2:51" ht="18.75" x14ac:dyDescent="0.3">
      <c r="B18" s="9">
        <f t="shared" ca="1" si="5"/>
        <v>42229</v>
      </c>
      <c r="C18" s="11">
        <f t="shared" ca="1" si="6"/>
        <v>42229</v>
      </c>
      <c r="D18" s="6"/>
      <c r="E18" s="21"/>
      <c r="F18" s="21"/>
      <c r="G18" s="21"/>
      <c r="H18" s="21"/>
      <c r="I18" s="21" t="str">
        <f t="shared" ca="1" si="7"/>
        <v/>
      </c>
      <c r="J18" s="21" t="str">
        <f>IF(AX18=0,"",IF(I18&lt;&gt;"",AX18-I18,AX18))</f>
        <v/>
      </c>
      <c r="K18" s="20">
        <f ca="1">IF(AV18=0,AY18,IF(Feiertage!$G$2="ja","00:00",AY18))</f>
        <v>0.33333333333333331</v>
      </c>
      <c r="L18" s="62" t="str">
        <f t="shared" ca="1" si="1"/>
        <v/>
      </c>
      <c r="AV18">
        <f ca="1">IF(IFERROR(MATCH($B18,Feiertage!$B$2:$B$49,0)&gt;0,0),1,0)</f>
        <v>0</v>
      </c>
      <c r="AW18" s="5">
        <f t="shared" ca="1" si="2"/>
        <v>2.0833333333333332E-2</v>
      </c>
      <c r="AX18" s="1">
        <f t="shared" si="3"/>
        <v>0</v>
      </c>
      <c r="AY18" s="1">
        <f t="shared" ca="1" si="4"/>
        <v>0.33333333333333331</v>
      </c>
    </row>
    <row r="19" spans="2:51" ht="18.75" x14ac:dyDescent="0.3">
      <c r="B19" s="9">
        <f t="shared" ca="1" si="5"/>
        <v>42230</v>
      </c>
      <c r="C19" s="11">
        <f t="shared" ca="1" si="6"/>
        <v>42230</v>
      </c>
      <c r="D19" s="6"/>
      <c r="E19" s="21"/>
      <c r="F19" s="21"/>
      <c r="G19" s="21"/>
      <c r="H19" s="21"/>
      <c r="I19" s="21" t="str">
        <f t="shared" ca="1" si="7"/>
        <v/>
      </c>
      <c r="J19" s="21" t="str">
        <f t="shared" si="0"/>
        <v/>
      </c>
      <c r="K19" s="20">
        <f ca="1">IF(AV19=0,AY19,IF(Feiertage!$G$2="ja","00:00",AY19))</f>
        <v>0.33333333333333331</v>
      </c>
      <c r="L19" s="62" t="str">
        <f t="shared" ca="1" si="1"/>
        <v/>
      </c>
      <c r="AV19">
        <f ca="1">IF(IFERROR(MATCH($B19,Feiertage!$B$2:$B$49,0)&gt;0,0),1,0)</f>
        <v>0</v>
      </c>
      <c r="AW19" s="5">
        <f t="shared" ca="1" si="2"/>
        <v>2.0833333333333332E-2</v>
      </c>
      <c r="AX19" s="1">
        <f t="shared" si="3"/>
        <v>0</v>
      </c>
      <c r="AY19" s="1">
        <f t="shared" ca="1" si="4"/>
        <v>0.33333333333333331</v>
      </c>
    </row>
    <row r="20" spans="2:51" ht="18.75" x14ac:dyDescent="0.3">
      <c r="B20" s="9">
        <f t="shared" ca="1" si="5"/>
        <v>42231</v>
      </c>
      <c r="C20" s="11">
        <f t="shared" ca="1" si="6"/>
        <v>42231</v>
      </c>
      <c r="D20" s="6"/>
      <c r="E20" s="21"/>
      <c r="F20" s="21"/>
      <c r="G20" s="21"/>
      <c r="H20" s="21"/>
      <c r="I20" s="21" t="str">
        <f t="shared" ca="1" si="7"/>
        <v/>
      </c>
      <c r="J20" s="21" t="str">
        <f t="shared" si="0"/>
        <v/>
      </c>
      <c r="K20" s="20">
        <f ca="1">IF(AV20=0,AY20,IF(Feiertage!$G$2="ja","00:00",AY20))</f>
        <v>0.33333333333333331</v>
      </c>
      <c r="L20" s="62" t="str">
        <f t="shared" ca="1" si="1"/>
        <v/>
      </c>
      <c r="AV20">
        <f ca="1">IF(IFERROR(MATCH($B20,Feiertage!$B$2:$B$49,0)&gt;0,0),1,0)</f>
        <v>0</v>
      </c>
      <c r="AW20" s="5">
        <f t="shared" ca="1" si="2"/>
        <v>2.0833333333333332E-2</v>
      </c>
      <c r="AX20" s="1">
        <f t="shared" si="3"/>
        <v>0</v>
      </c>
      <c r="AY20" s="1">
        <f t="shared" ca="1" si="4"/>
        <v>0.33333333333333331</v>
      </c>
    </row>
    <row r="21" spans="2:51" ht="18.75" x14ac:dyDescent="0.3">
      <c r="B21" s="9">
        <f t="shared" ca="1" si="5"/>
        <v>42232</v>
      </c>
      <c r="C21" s="11">
        <f t="shared" ca="1" si="6"/>
        <v>42232</v>
      </c>
      <c r="D21" s="6"/>
      <c r="E21" s="21"/>
      <c r="F21" s="21"/>
      <c r="G21" s="21"/>
      <c r="H21" s="21"/>
      <c r="I21" s="21" t="str">
        <f t="shared" ca="1" si="7"/>
        <v/>
      </c>
      <c r="J21" s="21" t="str">
        <f t="shared" si="0"/>
        <v/>
      </c>
      <c r="K21" s="20">
        <f ca="1">IF(AV21=0,AY21,IF(Feiertage!$G$2="ja","00:00",AY21))</f>
        <v>0</v>
      </c>
      <c r="L21" s="62" t="str">
        <f t="shared" ca="1" si="1"/>
        <v/>
      </c>
      <c r="AV21">
        <f ca="1">IF(IFERROR(MATCH($B21,Feiertage!$B$2:$B$49,0)&gt;0,0),1,0)</f>
        <v>0</v>
      </c>
      <c r="AW21" s="5">
        <f t="shared" ca="1" si="2"/>
        <v>2.0833333333333332E-2</v>
      </c>
      <c r="AX21" s="1">
        <f t="shared" si="3"/>
        <v>0</v>
      </c>
      <c r="AY21" s="1">
        <f t="shared" ca="1" si="4"/>
        <v>0</v>
      </c>
    </row>
    <row r="22" spans="2:51" ht="18.75" x14ac:dyDescent="0.3">
      <c r="B22" s="9">
        <f t="shared" ca="1" si="5"/>
        <v>42233</v>
      </c>
      <c r="C22" s="11">
        <f t="shared" ca="1" si="6"/>
        <v>42233</v>
      </c>
      <c r="D22" s="6"/>
      <c r="E22" s="21"/>
      <c r="F22" s="21"/>
      <c r="G22" s="21"/>
      <c r="H22" s="21"/>
      <c r="I22" s="21" t="str">
        <f t="shared" ca="1" si="7"/>
        <v/>
      </c>
      <c r="J22" s="21" t="str">
        <f t="shared" si="0"/>
        <v/>
      </c>
      <c r="K22" s="20">
        <f ca="1">IF(AV22=0,AY22,IF(Feiertage!$G$2="ja","00:00",AY22))</f>
        <v>0</v>
      </c>
      <c r="L22" s="62" t="str">
        <f t="shared" ca="1" si="1"/>
        <v/>
      </c>
      <c r="AV22">
        <f ca="1">IF(IFERROR(MATCH($B22,Feiertage!$B$2:$B$49,0)&gt;0,0),1,0)</f>
        <v>0</v>
      </c>
      <c r="AW22" s="5">
        <f t="shared" ca="1" si="2"/>
        <v>2.0833333333333332E-2</v>
      </c>
      <c r="AX22" s="1">
        <f t="shared" si="3"/>
        <v>0</v>
      </c>
      <c r="AY22" s="1">
        <f t="shared" ca="1" si="4"/>
        <v>0</v>
      </c>
    </row>
    <row r="23" spans="2:51" ht="18.75" x14ac:dyDescent="0.3">
      <c r="B23" s="9">
        <f t="shared" ca="1" si="5"/>
        <v>42234</v>
      </c>
      <c r="C23" s="11">
        <f t="shared" ca="1" si="6"/>
        <v>42234</v>
      </c>
      <c r="D23" s="6"/>
      <c r="E23" s="21"/>
      <c r="F23" s="21"/>
      <c r="G23" s="21"/>
      <c r="H23" s="21"/>
      <c r="I23" s="21" t="str">
        <f t="shared" ca="1" si="7"/>
        <v/>
      </c>
      <c r="J23" s="21" t="str">
        <f t="shared" si="0"/>
        <v/>
      </c>
      <c r="K23" s="20">
        <f ca="1">IF(AV23=0,AY23,IF(Feiertage!$G$2="ja","00:00",AY23))</f>
        <v>0.33333333333333331</v>
      </c>
      <c r="L23" s="62" t="str">
        <f t="shared" ca="1" si="1"/>
        <v/>
      </c>
      <c r="AV23">
        <f ca="1">IF(IFERROR(MATCH($B23,Feiertage!$B$2:$B$49,0)&gt;0,0),1,0)</f>
        <v>0</v>
      </c>
      <c r="AW23" s="5">
        <f t="shared" ca="1" si="2"/>
        <v>2.0833333333333332E-2</v>
      </c>
      <c r="AX23" s="1">
        <f t="shared" si="3"/>
        <v>0</v>
      </c>
      <c r="AY23" s="1">
        <f t="shared" ca="1" si="4"/>
        <v>0.33333333333333331</v>
      </c>
    </row>
    <row r="24" spans="2:51" ht="18.75" x14ac:dyDescent="0.3">
      <c r="B24" s="9">
        <f t="shared" ca="1" si="5"/>
        <v>42235</v>
      </c>
      <c r="C24" s="11">
        <f t="shared" ca="1" si="6"/>
        <v>42235</v>
      </c>
      <c r="D24" s="6"/>
      <c r="E24" s="21"/>
      <c r="F24" s="21"/>
      <c r="G24" s="21"/>
      <c r="H24" s="21"/>
      <c r="I24" s="21" t="str">
        <f t="shared" ca="1" si="7"/>
        <v/>
      </c>
      <c r="J24" s="21" t="str">
        <f t="shared" si="0"/>
        <v/>
      </c>
      <c r="K24" s="20">
        <f ca="1">IF(AV24=0,AY24,IF(Feiertage!$G$2="ja","00:00",AY24))</f>
        <v>0.33333333333333331</v>
      </c>
      <c r="L24" s="62" t="str">
        <f t="shared" ca="1" si="1"/>
        <v/>
      </c>
      <c r="AV24">
        <f ca="1">IF(IFERROR(MATCH($B24,Feiertage!$B$2:$B$49,0)&gt;0,0),1,0)</f>
        <v>0</v>
      </c>
      <c r="AW24" s="5">
        <f t="shared" ca="1" si="2"/>
        <v>2.0833333333333332E-2</v>
      </c>
      <c r="AX24" s="1">
        <f t="shared" si="3"/>
        <v>0</v>
      </c>
      <c r="AY24" s="1">
        <f t="shared" ca="1" si="4"/>
        <v>0.33333333333333331</v>
      </c>
    </row>
    <row r="25" spans="2:51" ht="18.75" x14ac:dyDescent="0.3">
      <c r="B25" s="9">
        <f t="shared" ca="1" si="5"/>
        <v>42236</v>
      </c>
      <c r="C25" s="11">
        <f t="shared" ca="1" si="6"/>
        <v>42236</v>
      </c>
      <c r="D25" s="6"/>
      <c r="E25" s="21"/>
      <c r="F25" s="21"/>
      <c r="G25" s="21"/>
      <c r="H25" s="21"/>
      <c r="I25" s="21" t="str">
        <f t="shared" ca="1" si="7"/>
        <v/>
      </c>
      <c r="J25" s="21" t="str">
        <f t="shared" si="0"/>
        <v/>
      </c>
      <c r="K25" s="20">
        <f ca="1">IF(AV25=0,AY25,IF(Feiertage!$G$2="ja","00:00",AY25))</f>
        <v>0.33333333333333331</v>
      </c>
      <c r="L25" s="62" t="str">
        <f t="shared" ca="1" si="1"/>
        <v/>
      </c>
      <c r="AV25">
        <f ca="1">IF(IFERROR(MATCH($B25,Feiertage!$B$2:$B$49,0)&gt;0,0),1,0)</f>
        <v>0</v>
      </c>
      <c r="AW25" s="5">
        <f t="shared" ca="1" si="2"/>
        <v>2.0833333333333332E-2</v>
      </c>
      <c r="AX25" s="1">
        <f t="shared" si="3"/>
        <v>0</v>
      </c>
      <c r="AY25" s="1">
        <f t="shared" ca="1" si="4"/>
        <v>0.33333333333333331</v>
      </c>
    </row>
    <row r="26" spans="2:51" ht="18.75" x14ac:dyDescent="0.3">
      <c r="B26" s="9">
        <f t="shared" ca="1" si="5"/>
        <v>42237</v>
      </c>
      <c r="C26" s="11">
        <f t="shared" ca="1" si="6"/>
        <v>42237</v>
      </c>
      <c r="D26" s="6"/>
      <c r="E26" s="21"/>
      <c r="F26" s="21"/>
      <c r="G26" s="21"/>
      <c r="H26" s="21"/>
      <c r="I26" s="21" t="str">
        <f t="shared" ca="1" si="7"/>
        <v/>
      </c>
      <c r="J26" s="21" t="str">
        <f t="shared" si="0"/>
        <v/>
      </c>
      <c r="K26" s="20">
        <f ca="1">IF(AV26=0,AY26,IF(Feiertage!$G$2="ja","00:00",AY26))</f>
        <v>0.33333333333333331</v>
      </c>
      <c r="L26" s="62" t="str">
        <f t="shared" ca="1" si="1"/>
        <v/>
      </c>
      <c r="AV26">
        <f ca="1">IF(IFERROR(MATCH($B26,Feiertage!$B$2:$B$49,0)&gt;0,0),1,0)</f>
        <v>0</v>
      </c>
      <c r="AW26" s="5">
        <f t="shared" ca="1" si="2"/>
        <v>2.0833333333333332E-2</v>
      </c>
      <c r="AX26" s="1">
        <f t="shared" si="3"/>
        <v>0</v>
      </c>
      <c r="AY26" s="1">
        <f t="shared" ca="1" si="4"/>
        <v>0.33333333333333331</v>
      </c>
    </row>
    <row r="27" spans="2:51" ht="18.75" x14ac:dyDescent="0.3">
      <c r="B27" s="9">
        <f t="shared" ca="1" si="5"/>
        <v>42238</v>
      </c>
      <c r="C27" s="11">
        <f t="shared" ca="1" si="6"/>
        <v>42238</v>
      </c>
      <c r="D27" s="6"/>
      <c r="E27" s="21"/>
      <c r="F27" s="21"/>
      <c r="G27" s="21"/>
      <c r="H27" s="21"/>
      <c r="I27" s="21" t="str">
        <f t="shared" ca="1" si="7"/>
        <v/>
      </c>
      <c r="J27" s="21" t="str">
        <f t="shared" si="0"/>
        <v/>
      </c>
      <c r="K27" s="20">
        <f ca="1">IF(AV27=0,AY27,IF(Feiertage!$G$2="ja","00:00",AY27))</f>
        <v>0.33333333333333331</v>
      </c>
      <c r="L27" s="62" t="str">
        <f t="shared" ca="1" si="1"/>
        <v/>
      </c>
      <c r="AV27">
        <f ca="1">IF(IFERROR(MATCH($B27,Feiertage!$B$2:$B$49,0)&gt;0,0),1,0)</f>
        <v>0</v>
      </c>
      <c r="AW27" s="5">
        <f t="shared" ca="1" si="2"/>
        <v>2.0833333333333332E-2</v>
      </c>
      <c r="AX27" s="1">
        <f t="shared" si="3"/>
        <v>0</v>
      </c>
      <c r="AY27" s="1">
        <f t="shared" ca="1" si="4"/>
        <v>0.33333333333333331</v>
      </c>
    </row>
    <row r="28" spans="2:51" ht="18.75" x14ac:dyDescent="0.3">
      <c r="B28" s="9">
        <f t="shared" ca="1" si="5"/>
        <v>42239</v>
      </c>
      <c r="C28" s="11">
        <f t="shared" ca="1" si="6"/>
        <v>42239</v>
      </c>
      <c r="D28" s="6"/>
      <c r="E28" s="21"/>
      <c r="F28" s="21"/>
      <c r="G28" s="21"/>
      <c r="H28" s="21"/>
      <c r="I28" s="21" t="str">
        <f t="shared" ca="1" si="7"/>
        <v/>
      </c>
      <c r="J28" s="21" t="str">
        <f t="shared" si="0"/>
        <v/>
      </c>
      <c r="K28" s="20">
        <f ca="1">IF(AV28=0,AY28,IF(Feiertage!$G$2="ja","00:00",AY28))</f>
        <v>0</v>
      </c>
      <c r="L28" s="62" t="str">
        <f t="shared" ca="1" si="1"/>
        <v/>
      </c>
      <c r="AV28">
        <f ca="1">IF(IFERROR(MATCH($B28,Feiertage!$B$2:$B$49,0)&gt;0,0),1,0)</f>
        <v>0</v>
      </c>
      <c r="AW28" s="5">
        <f t="shared" ca="1" si="2"/>
        <v>2.0833333333333332E-2</v>
      </c>
      <c r="AX28" s="1">
        <f t="shared" si="3"/>
        <v>0</v>
      </c>
      <c r="AY28" s="1">
        <f t="shared" ca="1" si="4"/>
        <v>0</v>
      </c>
    </row>
    <row r="29" spans="2:51" ht="18.75" x14ac:dyDescent="0.3">
      <c r="B29" s="9">
        <f t="shared" ca="1" si="5"/>
        <v>42240</v>
      </c>
      <c r="C29" s="11">
        <f t="shared" ca="1" si="6"/>
        <v>42240</v>
      </c>
      <c r="D29" s="6"/>
      <c r="E29" s="21"/>
      <c r="F29" s="21"/>
      <c r="G29" s="21"/>
      <c r="H29" s="21"/>
      <c r="I29" s="21" t="str">
        <f t="shared" ca="1" si="7"/>
        <v/>
      </c>
      <c r="J29" s="21" t="str">
        <f t="shared" si="0"/>
        <v/>
      </c>
      <c r="K29" s="20">
        <f ca="1">IF(AV29=0,AY29,IF(Feiertage!$G$2="ja","00:00",AY29))</f>
        <v>0</v>
      </c>
      <c r="L29" s="62" t="str">
        <f t="shared" ca="1" si="1"/>
        <v/>
      </c>
      <c r="AV29">
        <f ca="1">IF(IFERROR(MATCH($B29,Feiertage!$B$2:$B$49,0)&gt;0,0),1,0)</f>
        <v>0</v>
      </c>
      <c r="AW29" s="5">
        <f t="shared" ca="1" si="2"/>
        <v>2.0833333333333332E-2</v>
      </c>
      <c r="AX29" s="1">
        <f t="shared" si="3"/>
        <v>0</v>
      </c>
      <c r="AY29" s="1">
        <f t="shared" ca="1" si="4"/>
        <v>0</v>
      </c>
    </row>
    <row r="30" spans="2:51" ht="18.75" x14ac:dyDescent="0.3">
      <c r="B30" s="9">
        <f t="shared" ca="1" si="5"/>
        <v>42241</v>
      </c>
      <c r="C30" s="11">
        <f t="shared" ca="1" si="6"/>
        <v>42241</v>
      </c>
      <c r="D30" s="6"/>
      <c r="E30" s="21"/>
      <c r="F30" s="21"/>
      <c r="G30" s="21"/>
      <c r="H30" s="21"/>
      <c r="I30" s="21" t="str">
        <f t="shared" ca="1" si="7"/>
        <v/>
      </c>
      <c r="J30" s="21" t="str">
        <f t="shared" si="0"/>
        <v/>
      </c>
      <c r="K30" s="20">
        <f ca="1">IF(AV30=0,AY30,IF(Feiertage!$G$2="ja","00:00",AY30))</f>
        <v>0.33333333333333331</v>
      </c>
      <c r="L30" s="62" t="str">
        <f t="shared" ca="1" si="1"/>
        <v/>
      </c>
      <c r="AV30">
        <f ca="1">IF(IFERROR(MATCH($B30,Feiertage!$B$2:$B$49,0)&gt;0,0),1,0)</f>
        <v>0</v>
      </c>
      <c r="AW30" s="5">
        <f t="shared" ca="1" si="2"/>
        <v>2.0833333333333332E-2</v>
      </c>
      <c r="AX30" s="1">
        <f t="shared" si="3"/>
        <v>0</v>
      </c>
      <c r="AY30" s="1">
        <f t="shared" ca="1" si="4"/>
        <v>0.33333333333333331</v>
      </c>
    </row>
    <row r="31" spans="2:51" ht="18.75" x14ac:dyDescent="0.3">
      <c r="B31" s="9">
        <f t="shared" ca="1" si="5"/>
        <v>42242</v>
      </c>
      <c r="C31" s="11">
        <f t="shared" ca="1" si="6"/>
        <v>42242</v>
      </c>
      <c r="D31" s="6"/>
      <c r="E31" s="21"/>
      <c r="F31" s="21"/>
      <c r="G31" s="21"/>
      <c r="H31" s="21"/>
      <c r="I31" s="21" t="str">
        <f t="shared" ca="1" si="7"/>
        <v/>
      </c>
      <c r="J31" s="21" t="str">
        <f t="shared" si="0"/>
        <v/>
      </c>
      <c r="K31" s="20">
        <f ca="1">IF(AV31=0,AY31,IF(Feiertage!$G$2="ja","00:00",AY31))</f>
        <v>0.33333333333333331</v>
      </c>
      <c r="L31" s="62" t="str">
        <f t="shared" ca="1" si="1"/>
        <v/>
      </c>
      <c r="AV31">
        <f ca="1">IF(IFERROR(MATCH($B31,Feiertage!$B$2:$B$49,0)&gt;0,0),1,0)</f>
        <v>0</v>
      </c>
      <c r="AW31" s="5">
        <f t="shared" ca="1" si="2"/>
        <v>2.0833333333333332E-2</v>
      </c>
      <c r="AX31" s="1">
        <f t="shared" si="3"/>
        <v>0</v>
      </c>
      <c r="AY31" s="1">
        <f t="shared" ca="1" si="4"/>
        <v>0.33333333333333331</v>
      </c>
    </row>
    <row r="32" spans="2:51" ht="18.75" x14ac:dyDescent="0.3">
      <c r="B32" s="9">
        <f t="shared" ca="1" si="5"/>
        <v>42243</v>
      </c>
      <c r="C32" s="11">
        <f t="shared" ca="1" si="6"/>
        <v>42243</v>
      </c>
      <c r="D32" s="6"/>
      <c r="E32" s="21"/>
      <c r="F32" s="21"/>
      <c r="G32" s="21"/>
      <c r="H32" s="21"/>
      <c r="I32" s="21" t="str">
        <f t="shared" ca="1" si="7"/>
        <v/>
      </c>
      <c r="J32" s="21" t="str">
        <f t="shared" si="0"/>
        <v/>
      </c>
      <c r="K32" s="20">
        <f ca="1">IF(AV32=0,AY32,IF(Feiertage!$G$2="ja","00:00",AY32))</f>
        <v>0.33333333333333331</v>
      </c>
      <c r="L32" s="62" t="str">
        <f t="shared" ca="1" si="1"/>
        <v/>
      </c>
      <c r="AV32">
        <f ca="1">IF(IFERROR(MATCH($B32,Feiertage!$B$2:$B$49,0)&gt;0,0),1,0)</f>
        <v>0</v>
      </c>
      <c r="AW32" s="5">
        <f t="shared" ca="1" si="2"/>
        <v>2.0833333333333332E-2</v>
      </c>
      <c r="AX32" s="1">
        <f t="shared" si="3"/>
        <v>0</v>
      </c>
      <c r="AY32" s="1">
        <f t="shared" ca="1" si="4"/>
        <v>0.33333333333333331</v>
      </c>
    </row>
    <row r="33" spans="2:51" ht="18.75" x14ac:dyDescent="0.3">
      <c r="B33" s="9">
        <f ca="1">IF(B32&lt;&gt;"",IF(MONTH($B$1)&lt;MONTH(B32+1),"",B32+1),"")</f>
        <v>42244</v>
      </c>
      <c r="C33" s="11">
        <f t="shared" ca="1" si="6"/>
        <v>42244</v>
      </c>
      <c r="D33" s="6"/>
      <c r="E33" s="21"/>
      <c r="F33" s="21"/>
      <c r="G33" s="21"/>
      <c r="H33" s="21"/>
      <c r="I33" s="21" t="str">
        <f t="shared" ca="1" si="7"/>
        <v/>
      </c>
      <c r="J33" s="21" t="str">
        <f t="shared" si="0"/>
        <v/>
      </c>
      <c r="K33" s="20">
        <f ca="1">IF(AV33=0,AY33,IF(Feiertage!$G$2="ja","00:00",AY33))</f>
        <v>0.33333333333333331</v>
      </c>
      <c r="L33" s="62" t="str">
        <f t="shared" ca="1" si="1"/>
        <v/>
      </c>
      <c r="AV33">
        <f ca="1">IF(IFERROR(MATCH($B33,Feiertage!$B$2:$B$49,0)&gt;0,0),1,0)</f>
        <v>0</v>
      </c>
      <c r="AW33" s="5">
        <f ca="1">IFERROR(IF(WEEKDAY(C33)=WEEKDAY($N$5),$P$5,
IF(WEEKDAY(C33)=WEEKDAY($N$6),$P$6,
IF(WEEKDAY(C33)=WEEKDAY($N$7),$P$7,
IF(WEEKDAY(C33)=WEEKDAY($N$8),$P$8,
IF(WEEKDAY(C33)=WEEKDAY($N$9),$P$9,
IF(WEEKDAY(C33)=WEEKDAY($N$10),$P$10,
IF(WEEKDAY(C33)=WEEKDAY($N$11),$P$11,""))))))),"")</f>
        <v>2.0833333333333332E-2</v>
      </c>
      <c r="AX33" s="1">
        <f t="shared" si="3"/>
        <v>0</v>
      </c>
      <c r="AY33" s="1">
        <f ca="1">IFERROR(IF(WEEKDAY(C33)=WEEKDAY($N$5),$O$5,
IF(WEEKDAY(C33)=WEEKDAY($N$6),$O$6,
IF(WEEKDAY(C33)=WEEKDAY($N$7),$O$7,
IF(WEEKDAY(C33)=WEEKDAY($N$8),$O$8,
IF(WEEKDAY(C33)=WEEKDAY($N$9),$O$9,
IF(WEEKDAY(C33)=WEEKDAY($N$10),$O$10,
IF(WEEKDAY(C33)=WEEKDAY($N$11),$O$11,""))))))),"")</f>
        <v>0.33333333333333331</v>
      </c>
    </row>
    <row r="34" spans="2:51" ht="18.75" x14ac:dyDescent="0.3">
      <c r="B34" s="9">
        <f t="shared" ref="B34:B35" ca="1" si="8">IF(B33&lt;&gt;"",IF(MONTH($B$1)&lt;MONTH(B33+1),"",B33+1),"")</f>
        <v>42245</v>
      </c>
      <c r="C34" s="11">
        <f t="shared" ca="1" si="6"/>
        <v>42245</v>
      </c>
      <c r="D34" s="6"/>
      <c r="E34" s="21"/>
      <c r="F34" s="21"/>
      <c r="G34" s="21"/>
      <c r="H34" s="21"/>
      <c r="I34" s="21" t="str">
        <f t="shared" ca="1" si="7"/>
        <v/>
      </c>
      <c r="J34" s="21" t="str">
        <f t="shared" si="0"/>
        <v/>
      </c>
      <c r="K34" s="20">
        <f ca="1">IF(AV34=0,AY34,IF(Feiertage!$G$2="ja","00:00",AY34))</f>
        <v>0.33333333333333331</v>
      </c>
      <c r="L34" s="62" t="str">
        <f t="shared" ca="1" si="1"/>
        <v/>
      </c>
      <c r="AV34">
        <f ca="1">IF(IFERROR(MATCH($B34,Feiertage!$B$2:$B$49,0)&gt;0,0),1,0)</f>
        <v>0</v>
      </c>
      <c r="AW34" s="5">
        <f t="shared" ref="AW34:AW35" ca="1" si="9">IFERROR(IF(WEEKDAY(C34)=WEEKDAY($N$5),$P$5,
IF(WEEKDAY(C34)=WEEKDAY($N$6),$P$6,
IF(WEEKDAY(C34)=WEEKDAY($N$7),$P$7,
IF(WEEKDAY(C34)=WEEKDAY($N$8),$P$8,
IF(WEEKDAY(C34)=WEEKDAY($N$9),$P$9,
IF(WEEKDAY(C34)=WEEKDAY($N$10),$P$10,
IF(WEEKDAY(C34)=WEEKDAY($N$11),$P$11,""))))))),"")</f>
        <v>2.0833333333333332E-2</v>
      </c>
      <c r="AX34" s="1">
        <f t="shared" si="3"/>
        <v>0</v>
      </c>
      <c r="AY34" s="1">
        <f t="shared" ref="AY34:AY35" ca="1" si="10">IFERROR(IF(WEEKDAY(C34)=WEEKDAY($N$5),$O$5,
IF(WEEKDAY(C34)=WEEKDAY($N$6),$O$6,
IF(WEEKDAY(C34)=WEEKDAY($N$7),$O$7,
IF(WEEKDAY(C34)=WEEKDAY($N$8),$O$8,
IF(WEEKDAY(C34)=WEEKDAY($N$9),$O$9,
IF(WEEKDAY(C34)=WEEKDAY($N$10),$O$10,
IF(WEEKDAY(C34)=WEEKDAY($N$11),$O$11,""))))))),"")</f>
        <v>0.33333333333333331</v>
      </c>
    </row>
    <row r="35" spans="2:51" ht="19.5" thickBot="1" x14ac:dyDescent="0.35">
      <c r="B35" s="12">
        <f t="shared" ca="1" si="8"/>
        <v>42246</v>
      </c>
      <c r="C35" s="13">
        <f t="shared" ca="1" si="6"/>
        <v>42246</v>
      </c>
      <c r="D35" s="14"/>
      <c r="E35" s="22"/>
      <c r="F35" s="22"/>
      <c r="G35" s="22"/>
      <c r="H35" s="22"/>
      <c r="I35" s="23" t="str">
        <f t="shared" ca="1" si="7"/>
        <v/>
      </c>
      <c r="J35" s="23" t="str">
        <f t="shared" si="0"/>
        <v/>
      </c>
      <c r="K35" s="20">
        <f ca="1">IF(AV35=0,AY35,IF(Feiertage!$G$2="ja","00:00",AY35))</f>
        <v>0</v>
      </c>
      <c r="L35" s="63" t="str">
        <f t="shared" ca="1" si="1"/>
        <v/>
      </c>
      <c r="AV35">
        <f ca="1">IF(IFERROR(MATCH($B35,Feiertage!$B$2:$B$49,0)&gt;0,0),1,0)</f>
        <v>0</v>
      </c>
      <c r="AW35" s="5">
        <f t="shared" ca="1" si="9"/>
        <v>2.0833333333333332E-2</v>
      </c>
      <c r="AX35" s="1">
        <f t="shared" si="3"/>
        <v>0</v>
      </c>
      <c r="AY35" s="1">
        <f t="shared" ca="1" si="10"/>
        <v>0</v>
      </c>
    </row>
    <row r="36" spans="2:51" ht="8.25" customHeight="1" thickTop="1" x14ac:dyDescent="0.25">
      <c r="B36" s="29"/>
      <c r="C36" s="15"/>
      <c r="D36" s="15"/>
      <c r="E36" s="64"/>
      <c r="F36" s="64"/>
      <c r="G36" s="64"/>
      <c r="H36" s="64"/>
      <c r="I36" s="64"/>
      <c r="J36" s="64"/>
      <c r="K36" s="64"/>
      <c r="L36" s="64"/>
    </row>
    <row r="37" spans="2:51" x14ac:dyDescent="0.25">
      <c r="E37" s="38"/>
      <c r="F37" s="38"/>
      <c r="G37" s="38"/>
      <c r="H37" s="38"/>
      <c r="I37" s="38"/>
      <c r="J37" s="38"/>
      <c r="K37" s="65"/>
      <c r="L37" s="65"/>
    </row>
    <row r="38" spans="2:51" x14ac:dyDescent="0.25">
      <c r="E38" s="38"/>
      <c r="F38" s="38"/>
      <c r="G38" s="38"/>
      <c r="H38" s="38"/>
      <c r="I38" s="38"/>
      <c r="J38" s="38"/>
      <c r="K38" s="38"/>
      <c r="L38" s="38"/>
    </row>
    <row r="39" spans="2:51" x14ac:dyDescent="0.25">
      <c r="E39" s="38"/>
      <c r="F39" s="38"/>
      <c r="G39" s="38"/>
      <c r="H39" s="38"/>
      <c r="I39" s="38"/>
      <c r="J39" s="38"/>
      <c r="K39" s="38"/>
      <c r="L39" s="38"/>
      <c r="M39" s="83"/>
      <c r="N39" s="84"/>
      <c r="O39" s="85"/>
    </row>
    <row r="40" spans="2:51" x14ac:dyDescent="0.25">
      <c r="E40" s="38"/>
      <c r="F40" s="38"/>
      <c r="G40" s="38"/>
      <c r="H40" s="38"/>
      <c r="I40" s="38"/>
      <c r="J40" s="38"/>
      <c r="K40" s="38"/>
      <c r="L40" s="38"/>
    </row>
    <row r="41" spans="2:51" ht="15.75" x14ac:dyDescent="0.25">
      <c r="E41" s="38"/>
      <c r="F41" s="38"/>
      <c r="G41" s="38"/>
      <c r="H41" s="38"/>
      <c r="I41" s="38"/>
      <c r="J41" s="38"/>
      <c r="K41" s="38"/>
      <c r="L41" s="38"/>
      <c r="M41" s="86"/>
    </row>
    <row r="42" spans="2:51" x14ac:dyDescent="0.25">
      <c r="E42" s="38"/>
      <c r="F42" s="38"/>
      <c r="G42" s="38"/>
      <c r="H42" s="38"/>
      <c r="I42" s="38"/>
      <c r="J42" s="38"/>
      <c r="K42" s="38"/>
      <c r="L42" s="38"/>
    </row>
    <row r="43" spans="2:51" x14ac:dyDescent="0.25">
      <c r="E43" s="38"/>
      <c r="F43" s="38"/>
      <c r="G43" s="38"/>
      <c r="H43" s="38"/>
      <c r="I43" s="38"/>
      <c r="J43" s="38"/>
      <c r="K43" s="38"/>
      <c r="L43" s="38"/>
    </row>
    <row r="44" spans="2:51" x14ac:dyDescent="0.25">
      <c r="E44" s="38"/>
      <c r="F44" s="38"/>
      <c r="G44" s="38"/>
      <c r="H44" s="38"/>
      <c r="I44" s="38"/>
      <c r="J44" s="38"/>
      <c r="K44" s="38"/>
      <c r="L44" s="38"/>
    </row>
    <row r="45" spans="2:51" x14ac:dyDescent="0.25">
      <c r="E45" s="38"/>
      <c r="F45" s="38"/>
      <c r="G45" s="38"/>
      <c r="H45" s="38"/>
      <c r="I45" s="38"/>
      <c r="J45" s="38"/>
      <c r="K45" s="38"/>
      <c r="L45" s="38"/>
    </row>
    <row r="46" spans="2:51" x14ac:dyDescent="0.25">
      <c r="E46" s="38"/>
      <c r="F46" s="38"/>
      <c r="G46" s="38"/>
      <c r="H46" s="38"/>
      <c r="I46" s="38"/>
      <c r="J46" s="38"/>
      <c r="K46" s="38"/>
      <c r="L46" s="38"/>
    </row>
    <row r="47" spans="2:51" x14ac:dyDescent="0.25">
      <c r="E47" s="38"/>
      <c r="F47" s="38"/>
      <c r="G47" s="38"/>
      <c r="H47" s="38"/>
      <c r="I47" s="38"/>
      <c r="J47" s="38"/>
      <c r="K47" s="38"/>
      <c r="L47" s="38"/>
    </row>
    <row r="48" spans="2:51" x14ac:dyDescent="0.25">
      <c r="E48" s="38"/>
      <c r="F48" s="38"/>
      <c r="G48" s="38"/>
      <c r="H48" s="38"/>
      <c r="I48" s="38"/>
      <c r="J48" s="38"/>
      <c r="K48" s="38"/>
      <c r="L48" s="38"/>
    </row>
    <row r="49" spans="5:12" x14ac:dyDescent="0.25">
      <c r="E49" s="38"/>
      <c r="F49" s="38"/>
      <c r="G49" s="38"/>
      <c r="H49" s="38"/>
      <c r="I49" s="38"/>
      <c r="J49" s="38"/>
      <c r="K49" s="38"/>
      <c r="L49" s="38"/>
    </row>
    <row r="50" spans="5:12" x14ac:dyDescent="0.25">
      <c r="E50" s="38"/>
      <c r="F50" s="38"/>
      <c r="G50" s="38"/>
      <c r="H50" s="38"/>
      <c r="I50" s="38"/>
      <c r="J50" s="38"/>
      <c r="K50" s="38"/>
      <c r="L50" s="38"/>
    </row>
    <row r="51" spans="5:12" x14ac:dyDescent="0.25">
      <c r="E51" s="38"/>
      <c r="F51" s="38"/>
      <c r="G51" s="38"/>
      <c r="H51" s="38"/>
      <c r="I51" s="38"/>
      <c r="J51" s="38"/>
      <c r="K51" s="38"/>
      <c r="L51" s="38"/>
    </row>
    <row r="52" spans="5:12" x14ac:dyDescent="0.25">
      <c r="E52" s="38"/>
      <c r="F52" s="38"/>
      <c r="G52" s="38"/>
      <c r="H52" s="38"/>
      <c r="I52" s="38"/>
      <c r="J52" s="38"/>
      <c r="K52" s="38"/>
      <c r="L52" s="38"/>
    </row>
    <row r="53" spans="5:12" x14ac:dyDescent="0.25">
      <c r="E53" s="38"/>
      <c r="F53" s="38"/>
      <c r="G53" s="38"/>
      <c r="H53" s="38"/>
      <c r="I53" s="38"/>
      <c r="J53" s="38"/>
      <c r="K53" s="38"/>
      <c r="L53" s="38"/>
    </row>
    <row r="54" spans="5:12" x14ac:dyDescent="0.25">
      <c r="E54" s="38"/>
      <c r="F54" s="38"/>
      <c r="G54" s="38"/>
      <c r="H54" s="38"/>
      <c r="I54" s="38"/>
      <c r="J54" s="38"/>
      <c r="K54" s="38"/>
      <c r="L54" s="38"/>
    </row>
    <row r="55" spans="5:12" x14ac:dyDescent="0.25">
      <c r="E55" s="38"/>
      <c r="F55" s="38"/>
      <c r="G55" s="38"/>
      <c r="H55" s="38"/>
      <c r="I55" s="38"/>
      <c r="J55" s="38"/>
      <c r="K55" s="38"/>
      <c r="L55" s="38"/>
    </row>
    <row r="56" spans="5:12" x14ac:dyDescent="0.25">
      <c r="E56" s="38"/>
      <c r="F56" s="38"/>
      <c r="G56" s="38"/>
      <c r="H56" s="38"/>
      <c r="I56" s="38"/>
      <c r="J56" s="38"/>
      <c r="K56" s="38"/>
      <c r="L56" s="38"/>
    </row>
    <row r="57" spans="5:12" x14ac:dyDescent="0.25">
      <c r="E57" s="38"/>
      <c r="F57" s="38"/>
      <c r="G57" s="38"/>
      <c r="H57" s="38"/>
      <c r="I57" s="38"/>
      <c r="J57" s="38"/>
      <c r="K57" s="38"/>
      <c r="L57" s="38"/>
    </row>
    <row r="58" spans="5:12" x14ac:dyDescent="0.25">
      <c r="E58" s="38"/>
      <c r="F58" s="38"/>
      <c r="G58" s="38"/>
      <c r="H58" s="38"/>
      <c r="I58" s="38"/>
      <c r="J58" s="38"/>
      <c r="K58" s="38"/>
      <c r="L58" s="38"/>
    </row>
    <row r="59" spans="5:12" x14ac:dyDescent="0.25">
      <c r="E59" s="38"/>
      <c r="F59" s="38"/>
      <c r="G59" s="38"/>
      <c r="H59" s="38"/>
      <c r="I59" s="38"/>
      <c r="J59" s="38"/>
      <c r="K59" s="38"/>
      <c r="L59" s="38"/>
    </row>
    <row r="60" spans="5:12" x14ac:dyDescent="0.25">
      <c r="E60" s="38"/>
      <c r="F60" s="38"/>
      <c r="G60" s="38"/>
      <c r="H60" s="38"/>
      <c r="I60" s="38"/>
      <c r="J60" s="38"/>
      <c r="K60" s="38"/>
      <c r="L60" s="38"/>
    </row>
    <row r="61" spans="5:12" x14ac:dyDescent="0.25">
      <c r="E61" s="38"/>
      <c r="F61" s="38"/>
      <c r="G61" s="38"/>
      <c r="H61" s="38"/>
      <c r="I61" s="38"/>
      <c r="J61" s="38"/>
      <c r="K61" s="38"/>
      <c r="L61" s="38"/>
    </row>
    <row r="62" spans="5:12" x14ac:dyDescent="0.25">
      <c r="E62" s="38"/>
      <c r="F62" s="38"/>
      <c r="G62" s="38"/>
      <c r="H62" s="38"/>
      <c r="I62" s="38"/>
      <c r="J62" s="38"/>
      <c r="K62" s="38"/>
      <c r="L62" s="38"/>
    </row>
    <row r="63" spans="5:12" x14ac:dyDescent="0.25">
      <c r="E63" s="38"/>
      <c r="F63" s="38"/>
      <c r="G63" s="38"/>
      <c r="H63" s="38"/>
      <c r="I63" s="38"/>
      <c r="J63" s="38"/>
      <c r="K63" s="38"/>
      <c r="L63" s="38"/>
    </row>
    <row r="64" spans="5:12" x14ac:dyDescent="0.25">
      <c r="E64" s="38"/>
      <c r="F64" s="38"/>
      <c r="G64" s="38"/>
      <c r="H64" s="38"/>
      <c r="I64" s="38"/>
      <c r="J64" s="38"/>
      <c r="K64" s="38"/>
      <c r="L64" s="38"/>
    </row>
    <row r="65" spans="5:12" x14ac:dyDescent="0.25">
      <c r="E65" s="38"/>
      <c r="F65" s="38"/>
      <c r="G65" s="38"/>
      <c r="H65" s="38"/>
      <c r="I65" s="38"/>
      <c r="J65" s="38"/>
      <c r="K65" s="38"/>
      <c r="L65" s="38"/>
    </row>
    <row r="66" spans="5:12" x14ac:dyDescent="0.25">
      <c r="E66" s="38"/>
      <c r="F66" s="38"/>
      <c r="G66" s="38"/>
      <c r="H66" s="38"/>
      <c r="I66" s="38"/>
      <c r="J66" s="38"/>
      <c r="K66" s="38"/>
      <c r="L66" s="38"/>
    </row>
    <row r="67" spans="5:12" x14ac:dyDescent="0.25">
      <c r="E67" s="38"/>
      <c r="F67" s="38"/>
      <c r="G67" s="38"/>
      <c r="H67" s="38"/>
      <c r="I67" s="38"/>
      <c r="J67" s="38"/>
      <c r="K67" s="38"/>
      <c r="L67" s="38"/>
    </row>
    <row r="68" spans="5:12" x14ac:dyDescent="0.25">
      <c r="E68" s="38"/>
      <c r="F68" s="38"/>
      <c r="G68" s="38"/>
      <c r="H68" s="38"/>
      <c r="I68" s="38"/>
      <c r="J68" s="38"/>
      <c r="K68" s="38"/>
      <c r="L68" s="38"/>
    </row>
    <row r="69" spans="5:12" x14ac:dyDescent="0.25">
      <c r="E69" s="38"/>
      <c r="F69" s="38"/>
      <c r="G69" s="38"/>
      <c r="H69" s="38"/>
      <c r="I69" s="38"/>
      <c r="J69" s="38"/>
      <c r="K69" s="38"/>
      <c r="L69" s="38"/>
    </row>
    <row r="70" spans="5:12" x14ac:dyDescent="0.25">
      <c r="E70" s="38"/>
      <c r="F70" s="38"/>
      <c r="G70" s="38"/>
      <c r="H70" s="38"/>
      <c r="I70" s="38"/>
      <c r="J70" s="38"/>
      <c r="K70" s="38"/>
      <c r="L70" s="38"/>
    </row>
    <row r="71" spans="5:12" x14ac:dyDescent="0.25">
      <c r="E71" s="38"/>
      <c r="F71" s="38"/>
      <c r="G71" s="38"/>
      <c r="H71" s="38"/>
      <c r="I71" s="38"/>
      <c r="J71" s="38"/>
      <c r="K71" s="38"/>
      <c r="L71" s="38"/>
    </row>
    <row r="72" spans="5:12" x14ac:dyDescent="0.25">
      <c r="E72" s="38"/>
      <c r="F72" s="38"/>
      <c r="G72" s="38"/>
      <c r="H72" s="38"/>
      <c r="I72" s="38"/>
      <c r="J72" s="38"/>
      <c r="K72" s="38"/>
      <c r="L72" s="38"/>
    </row>
    <row r="73" spans="5:12" x14ac:dyDescent="0.25">
      <c r="E73" s="38"/>
      <c r="F73" s="38"/>
      <c r="G73" s="38"/>
      <c r="H73" s="38"/>
      <c r="I73" s="38"/>
      <c r="J73" s="38"/>
      <c r="K73" s="38"/>
      <c r="L73" s="38"/>
    </row>
    <row r="74" spans="5:12" x14ac:dyDescent="0.25">
      <c r="E74" s="38"/>
      <c r="F74" s="38"/>
      <c r="G74" s="38"/>
      <c r="H74" s="38"/>
      <c r="I74" s="38"/>
      <c r="J74" s="38"/>
      <c r="K74" s="38"/>
      <c r="L74" s="38"/>
    </row>
    <row r="75" spans="5:12" x14ac:dyDescent="0.25">
      <c r="E75" s="38"/>
      <c r="F75" s="38"/>
      <c r="G75" s="38"/>
      <c r="H75" s="38"/>
      <c r="I75" s="38"/>
      <c r="J75" s="38"/>
      <c r="K75" s="38"/>
      <c r="L75" s="38"/>
    </row>
    <row r="76" spans="5:12" x14ac:dyDescent="0.25">
      <c r="E76" s="38"/>
      <c r="F76" s="38"/>
      <c r="G76" s="38"/>
      <c r="H76" s="38"/>
      <c r="I76" s="38"/>
      <c r="J76" s="38"/>
      <c r="K76" s="38"/>
      <c r="L76" s="38"/>
    </row>
    <row r="77" spans="5:12" x14ac:dyDescent="0.25">
      <c r="E77" s="38"/>
      <c r="F77" s="38"/>
      <c r="G77" s="38"/>
      <c r="H77" s="38"/>
      <c r="I77" s="38"/>
      <c r="J77" s="38"/>
      <c r="K77" s="38"/>
      <c r="L77" s="38"/>
    </row>
    <row r="78" spans="5:12" x14ac:dyDescent="0.25">
      <c r="E78" s="38"/>
      <c r="F78" s="38"/>
      <c r="G78" s="38"/>
      <c r="H78" s="38"/>
      <c r="I78" s="38"/>
      <c r="J78" s="38"/>
      <c r="K78" s="38"/>
      <c r="L78" s="38"/>
    </row>
    <row r="79" spans="5:12" x14ac:dyDescent="0.25">
      <c r="E79" s="38"/>
      <c r="F79" s="38"/>
      <c r="G79" s="38"/>
      <c r="H79" s="38"/>
      <c r="I79" s="38"/>
      <c r="J79" s="38"/>
      <c r="K79" s="38"/>
      <c r="L79" s="38"/>
    </row>
    <row r="80" spans="5:12" x14ac:dyDescent="0.25">
      <c r="E80" s="38"/>
      <c r="F80" s="38"/>
      <c r="G80" s="38"/>
      <c r="H80" s="38"/>
      <c r="I80" s="38"/>
      <c r="J80" s="38"/>
      <c r="K80" s="38"/>
      <c r="L80" s="38"/>
    </row>
    <row r="81" spans="5:12" x14ac:dyDescent="0.25">
      <c r="E81" s="38"/>
      <c r="F81" s="38"/>
      <c r="G81" s="38"/>
      <c r="H81" s="38"/>
      <c r="I81" s="38"/>
      <c r="J81" s="38"/>
      <c r="K81" s="38"/>
      <c r="L81" s="38"/>
    </row>
    <row r="82" spans="5:12" x14ac:dyDescent="0.25">
      <c r="E82" s="38"/>
      <c r="F82" s="38"/>
      <c r="G82" s="38"/>
      <c r="H82" s="38"/>
      <c r="I82" s="38"/>
      <c r="J82" s="38"/>
      <c r="K82" s="38"/>
      <c r="L82" s="38"/>
    </row>
    <row r="83" spans="5:12" x14ac:dyDescent="0.25">
      <c r="E83" s="38"/>
      <c r="F83" s="38"/>
      <c r="G83" s="38"/>
      <c r="H83" s="38"/>
      <c r="I83" s="38"/>
      <c r="J83" s="38"/>
      <c r="K83" s="38"/>
      <c r="L83" s="38"/>
    </row>
    <row r="84" spans="5:12" x14ac:dyDescent="0.25">
      <c r="E84" s="38"/>
      <c r="F84" s="38"/>
      <c r="G84" s="38"/>
      <c r="H84" s="38"/>
      <c r="I84" s="38"/>
      <c r="J84" s="38"/>
      <c r="K84" s="38"/>
      <c r="L84" s="38"/>
    </row>
    <row r="85" spans="5:12" x14ac:dyDescent="0.25">
      <c r="E85" s="38"/>
      <c r="F85" s="38"/>
      <c r="G85" s="38"/>
      <c r="H85" s="38"/>
      <c r="I85" s="38"/>
      <c r="J85" s="38"/>
      <c r="K85" s="38"/>
      <c r="L85" s="38"/>
    </row>
    <row r="86" spans="5:12" x14ac:dyDescent="0.25">
      <c r="E86" s="38"/>
      <c r="F86" s="38"/>
      <c r="G86" s="38"/>
      <c r="H86" s="38"/>
      <c r="I86" s="38"/>
      <c r="J86" s="38"/>
      <c r="K86" s="38"/>
      <c r="L86" s="38"/>
    </row>
    <row r="87" spans="5:12" x14ac:dyDescent="0.25">
      <c r="E87" s="38"/>
      <c r="F87" s="38"/>
      <c r="G87" s="38"/>
      <c r="H87" s="38"/>
      <c r="I87" s="38"/>
      <c r="J87" s="38"/>
      <c r="K87" s="38"/>
      <c r="L87" s="38"/>
    </row>
    <row r="88" spans="5:12" x14ac:dyDescent="0.25">
      <c r="E88" s="38"/>
      <c r="F88" s="38"/>
      <c r="G88" s="38"/>
      <c r="H88" s="38"/>
      <c r="I88" s="38"/>
      <c r="J88" s="38"/>
      <c r="K88" s="38"/>
      <c r="L88" s="38"/>
    </row>
    <row r="89" spans="5:12" x14ac:dyDescent="0.25">
      <c r="E89" s="38"/>
      <c r="F89" s="38"/>
      <c r="G89" s="38"/>
      <c r="H89" s="38"/>
      <c r="I89" s="38"/>
      <c r="J89" s="38"/>
      <c r="K89" s="38"/>
      <c r="L89" s="38"/>
    </row>
    <row r="90" spans="5:12" x14ac:dyDescent="0.25">
      <c r="E90" s="38"/>
      <c r="F90" s="38"/>
      <c r="G90" s="38"/>
      <c r="H90" s="38"/>
      <c r="I90" s="38"/>
      <c r="J90" s="38"/>
      <c r="K90" s="38"/>
      <c r="L90" s="38"/>
    </row>
    <row r="91" spans="5:12" x14ac:dyDescent="0.25">
      <c r="E91" s="38"/>
      <c r="F91" s="38"/>
      <c r="G91" s="38"/>
      <c r="H91" s="38"/>
      <c r="I91" s="38"/>
      <c r="J91" s="38"/>
      <c r="K91" s="38"/>
      <c r="L91" s="38"/>
    </row>
    <row r="92" spans="5:12" x14ac:dyDescent="0.25">
      <c r="E92" s="38"/>
      <c r="F92" s="38"/>
      <c r="G92" s="38"/>
      <c r="H92" s="38"/>
      <c r="I92" s="38"/>
      <c r="J92" s="38"/>
      <c r="K92" s="38"/>
      <c r="L92" s="38"/>
    </row>
    <row r="93" spans="5:12" x14ac:dyDescent="0.25">
      <c r="E93" s="38"/>
      <c r="F93" s="38"/>
      <c r="G93" s="38"/>
      <c r="H93" s="38"/>
      <c r="I93" s="38"/>
      <c r="J93" s="38"/>
      <c r="K93" s="38"/>
      <c r="L93" s="38"/>
    </row>
    <row r="94" spans="5:12" x14ac:dyDescent="0.25">
      <c r="E94" s="38"/>
      <c r="F94" s="38"/>
      <c r="G94" s="38"/>
      <c r="H94" s="38"/>
      <c r="I94" s="38"/>
      <c r="J94" s="38"/>
      <c r="K94" s="38"/>
      <c r="L94" s="38"/>
    </row>
    <row r="95" spans="5:12" x14ac:dyDescent="0.25">
      <c r="E95" s="38"/>
      <c r="F95" s="38"/>
      <c r="G95" s="38"/>
      <c r="H95" s="38"/>
      <c r="I95" s="38"/>
      <c r="J95" s="38"/>
      <c r="K95" s="38"/>
      <c r="L95" s="38"/>
    </row>
    <row r="96" spans="5:12" x14ac:dyDescent="0.25">
      <c r="E96" s="38"/>
      <c r="F96" s="38"/>
      <c r="G96" s="38"/>
      <c r="H96" s="38"/>
      <c r="I96" s="38"/>
      <c r="J96" s="38"/>
      <c r="K96" s="38"/>
      <c r="L96" s="38"/>
    </row>
    <row r="97" spans="5:12" x14ac:dyDescent="0.25">
      <c r="E97" s="38"/>
      <c r="F97" s="38"/>
      <c r="G97" s="38"/>
      <c r="H97" s="38"/>
      <c r="I97" s="38"/>
      <c r="J97" s="38"/>
      <c r="K97" s="38"/>
      <c r="L97" s="38"/>
    </row>
    <row r="98" spans="5:12" x14ac:dyDescent="0.25">
      <c r="E98" s="38"/>
      <c r="F98" s="38"/>
      <c r="G98" s="38"/>
      <c r="H98" s="38"/>
      <c r="I98" s="38"/>
      <c r="J98" s="38"/>
      <c r="K98" s="38"/>
      <c r="L98" s="38"/>
    </row>
    <row r="99" spans="5:12" x14ac:dyDescent="0.25">
      <c r="E99" s="38"/>
      <c r="F99" s="38"/>
      <c r="G99" s="38"/>
      <c r="H99" s="38"/>
      <c r="I99" s="38"/>
      <c r="J99" s="38"/>
      <c r="K99" s="38"/>
      <c r="L99" s="38"/>
    </row>
    <row r="100" spans="5:12" x14ac:dyDescent="0.25">
      <c r="E100" s="38"/>
      <c r="F100" s="38"/>
      <c r="G100" s="38"/>
      <c r="H100" s="38"/>
      <c r="I100" s="38"/>
      <c r="J100" s="38"/>
      <c r="K100" s="38"/>
      <c r="L100" s="38"/>
    </row>
    <row r="101" spans="5:12" x14ac:dyDescent="0.25">
      <c r="E101" s="38"/>
      <c r="F101" s="38"/>
      <c r="G101" s="38"/>
      <c r="H101" s="38"/>
      <c r="I101" s="38"/>
      <c r="J101" s="38"/>
      <c r="K101" s="38"/>
      <c r="L101" s="38"/>
    </row>
    <row r="102" spans="5:12" x14ac:dyDescent="0.25">
      <c r="E102" s="38"/>
      <c r="F102" s="38"/>
      <c r="G102" s="38"/>
      <c r="H102" s="38"/>
      <c r="I102" s="38"/>
      <c r="J102" s="38"/>
      <c r="K102" s="38"/>
      <c r="L102" s="38"/>
    </row>
    <row r="103" spans="5:12" x14ac:dyDescent="0.25">
      <c r="E103" s="38"/>
      <c r="F103" s="38"/>
      <c r="G103" s="38"/>
      <c r="H103" s="38"/>
      <c r="I103" s="38"/>
      <c r="J103" s="38"/>
      <c r="K103" s="38"/>
      <c r="L103" s="38"/>
    </row>
    <row r="104" spans="5:12" x14ac:dyDescent="0.25">
      <c r="E104" s="38"/>
      <c r="F104" s="38"/>
      <c r="G104" s="38"/>
      <c r="H104" s="38"/>
      <c r="I104" s="38"/>
      <c r="J104" s="38"/>
      <c r="K104" s="38"/>
      <c r="L104" s="38"/>
    </row>
    <row r="105" spans="5:12" x14ac:dyDescent="0.25">
      <c r="E105" s="38"/>
      <c r="F105" s="38"/>
      <c r="G105" s="38"/>
      <c r="H105" s="38"/>
      <c r="I105" s="38"/>
      <c r="J105" s="38"/>
      <c r="K105" s="38"/>
      <c r="L105" s="38"/>
    </row>
    <row r="106" spans="5:12" x14ac:dyDescent="0.25">
      <c r="E106" s="38"/>
      <c r="F106" s="38"/>
      <c r="G106" s="38"/>
      <c r="H106" s="38"/>
      <c r="I106" s="38"/>
      <c r="J106" s="38"/>
      <c r="K106" s="38"/>
      <c r="L106" s="38"/>
    </row>
    <row r="107" spans="5:12" x14ac:dyDescent="0.25">
      <c r="E107" s="38"/>
      <c r="F107" s="38"/>
      <c r="G107" s="38"/>
      <c r="H107" s="38"/>
      <c r="I107" s="38"/>
      <c r="J107" s="38"/>
      <c r="K107" s="38"/>
      <c r="L107" s="38"/>
    </row>
    <row r="108" spans="5:12" x14ac:dyDescent="0.25">
      <c r="E108" s="38"/>
      <c r="F108" s="38"/>
      <c r="G108" s="38"/>
      <c r="H108" s="38"/>
      <c r="I108" s="38"/>
      <c r="J108" s="38"/>
      <c r="K108" s="38"/>
      <c r="L108" s="38"/>
    </row>
    <row r="109" spans="5:12" x14ac:dyDescent="0.25">
      <c r="E109" s="38"/>
      <c r="F109" s="38"/>
      <c r="G109" s="38"/>
      <c r="H109" s="38"/>
      <c r="I109" s="38"/>
      <c r="J109" s="38"/>
      <c r="K109" s="38"/>
      <c r="L109" s="38"/>
    </row>
    <row r="110" spans="5:12" x14ac:dyDescent="0.25">
      <c r="E110" s="38"/>
      <c r="F110" s="38"/>
      <c r="G110" s="38"/>
      <c r="H110" s="38"/>
      <c r="I110" s="38"/>
      <c r="J110" s="38"/>
      <c r="K110" s="38"/>
      <c r="L110" s="38"/>
    </row>
    <row r="111" spans="5:12" x14ac:dyDescent="0.25">
      <c r="E111" s="38"/>
      <c r="F111" s="38"/>
      <c r="G111" s="38"/>
      <c r="H111" s="38"/>
      <c r="I111" s="38"/>
      <c r="J111" s="38"/>
      <c r="K111" s="38"/>
      <c r="L111" s="38"/>
    </row>
    <row r="112" spans="5:12" x14ac:dyDescent="0.25">
      <c r="E112" s="38"/>
      <c r="F112" s="38"/>
      <c r="G112" s="38"/>
      <c r="H112" s="38"/>
      <c r="I112" s="38"/>
      <c r="J112" s="38"/>
      <c r="K112" s="38"/>
      <c r="L112" s="38"/>
    </row>
    <row r="113" spans="5:12" x14ac:dyDescent="0.25">
      <c r="E113" s="38"/>
      <c r="F113" s="38"/>
      <c r="G113" s="38"/>
      <c r="H113" s="38"/>
      <c r="I113" s="38"/>
      <c r="J113" s="38"/>
      <c r="K113" s="38"/>
      <c r="L113" s="38"/>
    </row>
    <row r="114" spans="5:12" x14ac:dyDescent="0.25">
      <c r="E114" s="38"/>
      <c r="F114" s="38"/>
      <c r="G114" s="38"/>
      <c r="H114" s="38"/>
      <c r="I114" s="38"/>
      <c r="J114" s="38"/>
      <c r="K114" s="38"/>
      <c r="L114" s="38"/>
    </row>
    <row r="115" spans="5:12" x14ac:dyDescent="0.25">
      <c r="E115" s="38"/>
      <c r="F115" s="38"/>
      <c r="G115" s="38"/>
      <c r="H115" s="38"/>
      <c r="I115" s="38"/>
      <c r="J115" s="38"/>
      <c r="K115" s="38"/>
      <c r="L115" s="38"/>
    </row>
    <row r="116" spans="5:12" x14ac:dyDescent="0.25">
      <c r="E116" s="38"/>
      <c r="F116" s="38"/>
      <c r="G116" s="38"/>
      <c r="H116" s="38"/>
      <c r="I116" s="38"/>
      <c r="J116" s="38"/>
      <c r="K116" s="38"/>
      <c r="L116" s="38"/>
    </row>
    <row r="117" spans="5:12" x14ac:dyDescent="0.25">
      <c r="E117" s="38"/>
      <c r="F117" s="38"/>
      <c r="G117" s="38"/>
      <c r="H117" s="38"/>
      <c r="I117" s="38"/>
      <c r="J117" s="38"/>
      <c r="K117" s="38"/>
      <c r="L117" s="38"/>
    </row>
    <row r="118" spans="5:12" x14ac:dyDescent="0.25">
      <c r="E118" s="38"/>
      <c r="F118" s="38"/>
      <c r="G118" s="38"/>
      <c r="H118" s="38"/>
      <c r="I118" s="38"/>
      <c r="J118" s="38"/>
      <c r="K118" s="38"/>
      <c r="L118" s="38"/>
    </row>
    <row r="119" spans="5:12" x14ac:dyDescent="0.25">
      <c r="E119" s="38"/>
      <c r="F119" s="38"/>
      <c r="G119" s="38"/>
      <c r="H119" s="38"/>
      <c r="I119" s="38"/>
      <c r="J119" s="38"/>
      <c r="K119" s="38"/>
      <c r="L119" s="38"/>
    </row>
    <row r="120" spans="5:12" x14ac:dyDescent="0.25">
      <c r="E120" s="38"/>
      <c r="F120" s="38"/>
      <c r="G120" s="38"/>
      <c r="H120" s="38"/>
      <c r="I120" s="38"/>
      <c r="J120" s="38"/>
      <c r="K120" s="38"/>
      <c r="L120" s="38"/>
    </row>
    <row r="121" spans="5:12" x14ac:dyDescent="0.25">
      <c r="E121" s="38"/>
      <c r="F121" s="38"/>
      <c r="G121" s="38"/>
      <c r="H121" s="38"/>
      <c r="I121" s="38"/>
      <c r="J121" s="38"/>
      <c r="K121" s="38"/>
      <c r="L121" s="38"/>
    </row>
    <row r="122" spans="5:12" x14ac:dyDescent="0.25">
      <c r="E122" s="38"/>
      <c r="F122" s="38"/>
      <c r="G122" s="38"/>
      <c r="H122" s="38"/>
      <c r="I122" s="38"/>
      <c r="J122" s="38"/>
      <c r="K122" s="38"/>
      <c r="L122" s="38"/>
    </row>
    <row r="123" spans="5:12" x14ac:dyDescent="0.25">
      <c r="E123" s="38"/>
      <c r="F123" s="38"/>
      <c r="G123" s="38"/>
      <c r="H123" s="38"/>
      <c r="I123" s="38"/>
      <c r="J123" s="38"/>
      <c r="K123" s="38"/>
      <c r="L123" s="38"/>
    </row>
    <row r="124" spans="5:12" x14ac:dyDescent="0.25">
      <c r="E124" s="38"/>
      <c r="F124" s="38"/>
      <c r="G124" s="38"/>
      <c r="H124" s="38"/>
      <c r="I124" s="38"/>
      <c r="J124" s="38"/>
      <c r="K124" s="38"/>
      <c r="L124" s="38"/>
    </row>
    <row r="125" spans="5:12" x14ac:dyDescent="0.25">
      <c r="E125" s="38"/>
      <c r="F125" s="38"/>
      <c r="G125" s="38"/>
      <c r="H125" s="38"/>
      <c r="I125" s="38"/>
      <c r="J125" s="38"/>
      <c r="K125" s="38"/>
      <c r="L125" s="38"/>
    </row>
    <row r="126" spans="5:12" x14ac:dyDescent="0.25">
      <c r="E126" s="38"/>
      <c r="F126" s="38"/>
      <c r="G126" s="38"/>
      <c r="H126" s="38"/>
      <c r="I126" s="38"/>
      <c r="J126" s="38"/>
      <c r="K126" s="38"/>
      <c r="L126" s="38"/>
    </row>
    <row r="127" spans="5:12" x14ac:dyDescent="0.25">
      <c r="E127" s="38"/>
      <c r="F127" s="38"/>
      <c r="G127" s="38"/>
      <c r="H127" s="38"/>
      <c r="I127" s="38"/>
      <c r="J127" s="38"/>
      <c r="K127" s="38"/>
      <c r="L127" s="38"/>
    </row>
    <row r="128" spans="5:12" x14ac:dyDescent="0.25">
      <c r="E128" s="38"/>
      <c r="F128" s="38"/>
      <c r="G128" s="38"/>
      <c r="H128" s="38"/>
      <c r="I128" s="38"/>
      <c r="J128" s="38"/>
      <c r="K128" s="38"/>
      <c r="L128" s="38"/>
    </row>
    <row r="129" spans="5:12" x14ac:dyDescent="0.25">
      <c r="E129" s="38"/>
      <c r="F129" s="38"/>
      <c r="G129" s="38"/>
      <c r="H129" s="38"/>
      <c r="I129" s="38"/>
      <c r="J129" s="38"/>
      <c r="K129" s="38"/>
      <c r="L129" s="38"/>
    </row>
    <row r="130" spans="5:12" x14ac:dyDescent="0.25">
      <c r="E130" s="38"/>
      <c r="F130" s="38"/>
      <c r="G130" s="38"/>
      <c r="H130" s="38"/>
      <c r="I130" s="38"/>
      <c r="J130" s="38"/>
      <c r="K130" s="38"/>
      <c r="L130" s="38"/>
    </row>
    <row r="131" spans="5:12" x14ac:dyDescent="0.25">
      <c r="E131" s="38"/>
      <c r="F131" s="38"/>
      <c r="G131" s="38"/>
      <c r="H131" s="38"/>
      <c r="I131" s="38"/>
      <c r="J131" s="38"/>
      <c r="K131" s="38"/>
      <c r="L131" s="38"/>
    </row>
    <row r="132" spans="5:12" x14ac:dyDescent="0.25">
      <c r="E132" s="38"/>
      <c r="F132" s="38"/>
      <c r="G132" s="38"/>
      <c r="H132" s="38"/>
      <c r="I132" s="38"/>
      <c r="J132" s="38"/>
      <c r="K132" s="38"/>
      <c r="L132" s="38"/>
    </row>
    <row r="133" spans="5:12" x14ac:dyDescent="0.25">
      <c r="E133" s="38"/>
      <c r="F133" s="38"/>
      <c r="G133" s="38"/>
      <c r="H133" s="38"/>
      <c r="I133" s="38"/>
      <c r="J133" s="38"/>
      <c r="K133" s="38"/>
      <c r="L133" s="38"/>
    </row>
    <row r="134" spans="5:12" x14ac:dyDescent="0.25">
      <c r="E134" s="38"/>
      <c r="F134" s="38"/>
      <c r="G134" s="38"/>
      <c r="H134" s="38"/>
      <c r="I134" s="38"/>
      <c r="J134" s="38"/>
      <c r="K134" s="38"/>
      <c r="L134" s="38"/>
    </row>
    <row r="135" spans="5:12" x14ac:dyDescent="0.25">
      <c r="E135" s="38"/>
      <c r="F135" s="38"/>
      <c r="G135" s="38"/>
      <c r="H135" s="38"/>
      <c r="I135" s="38"/>
      <c r="J135" s="38"/>
      <c r="K135" s="38"/>
      <c r="L135" s="38"/>
    </row>
    <row r="136" spans="5:12" x14ac:dyDescent="0.25">
      <c r="E136" s="38"/>
      <c r="F136" s="38"/>
      <c r="G136" s="38"/>
      <c r="H136" s="38"/>
      <c r="I136" s="38"/>
      <c r="J136" s="38"/>
      <c r="K136" s="38"/>
      <c r="L136" s="38"/>
    </row>
    <row r="137" spans="5:12" x14ac:dyDescent="0.25">
      <c r="E137" s="38"/>
      <c r="F137" s="38"/>
      <c r="G137" s="38"/>
      <c r="H137" s="38"/>
      <c r="I137" s="38"/>
      <c r="J137" s="38"/>
      <c r="K137" s="38"/>
      <c r="L137" s="38"/>
    </row>
    <row r="138" spans="5:12" x14ac:dyDescent="0.25">
      <c r="E138" s="38"/>
      <c r="F138" s="38"/>
      <c r="G138" s="38"/>
      <c r="H138" s="38"/>
      <c r="I138" s="38"/>
      <c r="J138" s="38"/>
      <c r="K138" s="38"/>
      <c r="L138" s="38"/>
    </row>
    <row r="139" spans="5:12" x14ac:dyDescent="0.25">
      <c r="E139" s="38"/>
      <c r="F139" s="38"/>
      <c r="G139" s="38"/>
      <c r="H139" s="38"/>
      <c r="I139" s="38"/>
      <c r="J139" s="38"/>
      <c r="K139" s="38"/>
      <c r="L139" s="38"/>
    </row>
    <row r="140" spans="5:12" x14ac:dyDescent="0.25">
      <c r="E140" s="38"/>
      <c r="F140" s="38"/>
      <c r="G140" s="38"/>
      <c r="H140" s="38"/>
      <c r="I140" s="38"/>
      <c r="J140" s="38"/>
      <c r="K140" s="38"/>
      <c r="L140" s="38"/>
    </row>
    <row r="141" spans="5:12" x14ac:dyDescent="0.25">
      <c r="E141" s="38"/>
      <c r="F141" s="38"/>
      <c r="G141" s="38"/>
      <c r="H141" s="38"/>
      <c r="I141" s="38"/>
      <c r="J141" s="38"/>
      <c r="K141" s="38"/>
      <c r="L141" s="38"/>
    </row>
    <row r="142" spans="5:12" x14ac:dyDescent="0.25">
      <c r="E142" s="38"/>
      <c r="F142" s="38"/>
      <c r="G142" s="38"/>
      <c r="H142" s="38"/>
      <c r="I142" s="38"/>
      <c r="J142" s="38"/>
      <c r="K142" s="38"/>
      <c r="L142" s="38"/>
    </row>
    <row r="143" spans="5:12" x14ac:dyDescent="0.25">
      <c r="E143" s="38"/>
      <c r="F143" s="38"/>
      <c r="G143" s="38"/>
      <c r="H143" s="38"/>
      <c r="I143" s="38"/>
      <c r="J143" s="38"/>
      <c r="K143" s="38"/>
      <c r="L143" s="38"/>
    </row>
    <row r="144" spans="5:12" x14ac:dyDescent="0.25">
      <c r="E144" s="38"/>
      <c r="F144" s="38"/>
      <c r="G144" s="38"/>
      <c r="H144" s="38"/>
      <c r="I144" s="38"/>
      <c r="J144" s="38"/>
      <c r="K144" s="38"/>
      <c r="L144" s="38"/>
    </row>
    <row r="145" spans="5:12" x14ac:dyDescent="0.25">
      <c r="E145" s="38"/>
      <c r="F145" s="38"/>
      <c r="G145" s="38"/>
      <c r="H145" s="38"/>
      <c r="I145" s="38"/>
      <c r="J145" s="38"/>
      <c r="K145" s="38"/>
      <c r="L145" s="38"/>
    </row>
    <row r="146" spans="5:12" x14ac:dyDescent="0.25">
      <c r="E146" s="38"/>
      <c r="F146" s="38"/>
      <c r="G146" s="38"/>
      <c r="H146" s="38"/>
      <c r="I146" s="38"/>
      <c r="J146" s="38"/>
      <c r="K146" s="38"/>
      <c r="L146" s="38"/>
    </row>
    <row r="147" spans="5:12" x14ac:dyDescent="0.25">
      <c r="E147" s="38"/>
      <c r="F147" s="38"/>
      <c r="G147" s="38"/>
      <c r="H147" s="38"/>
      <c r="I147" s="38"/>
      <c r="J147" s="38"/>
      <c r="K147" s="38"/>
      <c r="L147" s="38"/>
    </row>
    <row r="148" spans="5:12" x14ac:dyDescent="0.25">
      <c r="E148" s="38"/>
      <c r="F148" s="38"/>
      <c r="G148" s="38"/>
      <c r="H148" s="38"/>
      <c r="I148" s="38"/>
      <c r="J148" s="38"/>
      <c r="K148" s="38"/>
      <c r="L148" s="38"/>
    </row>
    <row r="149" spans="5:12" x14ac:dyDescent="0.25">
      <c r="E149" s="38"/>
      <c r="F149" s="38"/>
      <c r="G149" s="38"/>
      <c r="H149" s="38"/>
      <c r="I149" s="38"/>
      <c r="J149" s="38"/>
      <c r="K149" s="38"/>
      <c r="L149" s="38"/>
    </row>
    <row r="150" spans="5:12" x14ac:dyDescent="0.25">
      <c r="E150" s="38"/>
      <c r="F150" s="38"/>
      <c r="G150" s="38"/>
      <c r="H150" s="38"/>
      <c r="I150" s="38"/>
      <c r="J150" s="38"/>
      <c r="K150" s="38"/>
      <c r="L150" s="38"/>
    </row>
    <row r="151" spans="5:12" x14ac:dyDescent="0.25">
      <c r="E151" s="38"/>
      <c r="F151" s="38"/>
      <c r="G151" s="38"/>
      <c r="H151" s="38"/>
      <c r="I151" s="38"/>
      <c r="J151" s="38"/>
      <c r="K151" s="38"/>
      <c r="L151" s="38"/>
    </row>
    <row r="152" spans="5:12" x14ac:dyDescent="0.25">
      <c r="E152" s="38"/>
      <c r="F152" s="38"/>
      <c r="G152" s="38"/>
      <c r="H152" s="38"/>
      <c r="I152" s="38"/>
      <c r="J152" s="38"/>
      <c r="K152" s="38"/>
      <c r="L152" s="38"/>
    </row>
    <row r="153" spans="5:12" x14ac:dyDescent="0.25">
      <c r="E153" s="38"/>
      <c r="F153" s="38"/>
      <c r="G153" s="38"/>
      <c r="H153" s="38"/>
      <c r="I153" s="38"/>
      <c r="J153" s="38"/>
      <c r="K153" s="38"/>
      <c r="L153" s="38"/>
    </row>
    <row r="154" spans="5:12" x14ac:dyDescent="0.25">
      <c r="E154" s="38"/>
      <c r="F154" s="38"/>
      <c r="G154" s="38"/>
      <c r="H154" s="38"/>
      <c r="I154" s="38"/>
      <c r="J154" s="38"/>
      <c r="K154" s="38"/>
      <c r="L154" s="38"/>
    </row>
    <row r="155" spans="5:12" x14ac:dyDescent="0.25">
      <c r="E155" s="38"/>
      <c r="F155" s="38"/>
      <c r="G155" s="38"/>
      <c r="H155" s="38"/>
      <c r="I155" s="38"/>
      <c r="J155" s="38"/>
      <c r="K155" s="38"/>
      <c r="L155" s="38"/>
    </row>
    <row r="156" spans="5:12" x14ac:dyDescent="0.25">
      <c r="E156" s="38"/>
      <c r="F156" s="38"/>
      <c r="G156" s="38"/>
      <c r="H156" s="38"/>
      <c r="I156" s="38"/>
      <c r="J156" s="38"/>
      <c r="K156" s="38"/>
      <c r="L156" s="38"/>
    </row>
    <row r="157" spans="5:12" x14ac:dyDescent="0.25">
      <c r="E157" s="38"/>
      <c r="F157" s="38"/>
      <c r="G157" s="38"/>
      <c r="H157" s="38"/>
      <c r="I157" s="38"/>
      <c r="J157" s="38"/>
      <c r="K157" s="38"/>
      <c r="L157" s="38"/>
    </row>
    <row r="158" spans="5:12" x14ac:dyDescent="0.25">
      <c r="E158" s="38"/>
      <c r="F158" s="38"/>
      <c r="G158" s="38"/>
      <c r="H158" s="38"/>
      <c r="I158" s="38"/>
      <c r="J158" s="38"/>
      <c r="K158" s="38"/>
      <c r="L158" s="38"/>
    </row>
    <row r="159" spans="5:12" x14ac:dyDescent="0.25">
      <c r="E159" s="38"/>
      <c r="F159" s="38"/>
      <c r="G159" s="38"/>
      <c r="H159" s="38"/>
      <c r="I159" s="38"/>
      <c r="J159" s="38"/>
      <c r="K159" s="38"/>
      <c r="L159" s="38"/>
    </row>
    <row r="160" spans="5:12" x14ac:dyDescent="0.25">
      <c r="E160" s="38"/>
      <c r="F160" s="38"/>
      <c r="G160" s="38"/>
      <c r="H160" s="38"/>
      <c r="I160" s="38"/>
      <c r="J160" s="38"/>
      <c r="K160" s="38"/>
      <c r="L160" s="38"/>
    </row>
    <row r="161" spans="5:12" x14ac:dyDescent="0.25">
      <c r="E161" s="38"/>
      <c r="F161" s="38"/>
      <c r="G161" s="38"/>
      <c r="H161" s="38"/>
      <c r="I161" s="38"/>
      <c r="J161" s="38"/>
      <c r="K161" s="38"/>
      <c r="L161" s="38"/>
    </row>
    <row r="162" spans="5:12" x14ac:dyDescent="0.25">
      <c r="E162" s="38"/>
      <c r="F162" s="38"/>
      <c r="G162" s="38"/>
      <c r="H162" s="38"/>
      <c r="I162" s="38"/>
      <c r="J162" s="38"/>
      <c r="K162" s="38"/>
      <c r="L162" s="38"/>
    </row>
    <row r="163" spans="5:12" x14ac:dyDescent="0.25">
      <c r="E163" s="38"/>
      <c r="F163" s="38"/>
      <c r="G163" s="38"/>
      <c r="H163" s="38"/>
      <c r="I163" s="38"/>
      <c r="J163" s="38"/>
      <c r="K163" s="38"/>
      <c r="L163" s="38"/>
    </row>
  </sheetData>
  <sheetProtection algorithmName="SHA-512" hashValue="oGA0Od5HS/9bgcDD10+swbhkjdvc05oQ8zfykzPwHO5xqNWGApE2CHakOWuiXv/vptRC9Yxk753SIPXETeBIjg==" saltValue="0PTs92rO8r1VR+6A48q3AA==" spinCount="100000" sheet="1" insertColumns="0" selectLockedCells="1"/>
  <customSheetViews>
    <customSheetView guid="{4652D98A-10A8-4A41-BE02-6BC110D8BB01}" showGridLines="0">
      <pane xSplit="4" ySplit="4" topLeftCell="E5"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11" priority="2" stopIfTrue="1">
      <formula>WEEKDAY($B5,2)&gt;5</formula>
    </cfRule>
  </conditionalFormatting>
  <pageMargins left="0.7" right="0.7" top="0.78740157499999996" bottom="0.78740157499999996"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 stopIfTrue="1" id="{60D90A59-CC79-40AA-9C74-F7D57360580C}">
            <xm:f>MATCH($B5,Feiertage!$B$2:$B$49,0)&gt;0</xm:f>
            <x14:dxf>
              <fill>
                <patternFill>
                  <bgColor theme="5" tint="0.59996337778862885"/>
                </patternFill>
              </fill>
            </x14:dxf>
          </x14:cfRule>
          <xm:sqref>B5:L35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163"/>
  <sheetViews>
    <sheetView showGridLines="0" workbookViewId="0">
      <pane xSplit="4" ySplit="1" topLeftCell="E2" activePane="bottomRight" state="frozen"/>
      <selection activeCell="E5" sqref="E5"/>
      <selection pane="topRight" activeCell="E5" sqref="E5"/>
      <selection pane="bottomLeft" activeCell="E5" sqref="E5"/>
      <selection pane="bottomRight" activeCell="E5" sqref="E5"/>
    </sheetView>
  </sheetViews>
  <sheetFormatPr baseColWidth="10" defaultRowHeight="15" x14ac:dyDescent="0.25"/>
  <cols>
    <col min="1" max="1" width="2.28515625" customWidth="1"/>
    <col min="2" max="2" width="8.85546875" customWidth="1"/>
    <col min="3" max="3" width="5.7109375" customWidth="1"/>
    <col min="4" max="4" width="0.85546875" customWidth="1"/>
    <col min="5" max="8" width="6.7109375" customWidth="1"/>
    <col min="9" max="9" width="8.85546875" customWidth="1"/>
    <col min="10" max="10" width="14" customWidth="1"/>
    <col min="11" max="11" width="13.7109375" customWidth="1"/>
    <col min="12" max="12" width="14.140625" customWidth="1"/>
    <col min="13" max="13" width="13.28515625" style="38" customWidth="1"/>
    <col min="14" max="14" width="19.5703125" style="38" customWidth="1"/>
    <col min="15" max="15" width="15.7109375" style="38" customWidth="1"/>
    <col min="16" max="17" width="11.42578125" style="38"/>
    <col min="18" max="18" width="30.7109375" style="38" customWidth="1"/>
    <col min="19" max="19" width="13.28515625" style="38" customWidth="1"/>
    <col min="20" max="24" width="11.42578125" style="38"/>
    <col min="48" max="48" width="11.140625" customWidth="1"/>
    <col min="49" max="49" width="7.7109375" customWidth="1"/>
    <col min="50" max="50" width="6.7109375" customWidth="1"/>
    <col min="51" max="51" width="8" customWidth="1"/>
  </cols>
  <sheetData>
    <row r="1" spans="1:51" ht="28.5" x14ac:dyDescent="0.45">
      <c r="A1" s="55">
        <v>41639</v>
      </c>
      <c r="B1" s="92">
        <f ca="1">DATEVALUE("1 " &amp; RIGHT(CELL("dateiname",$A$1),LEN(CELL("dateiname",$A$1))-FIND("]",CELL("dateiname",$A$1))) &amp; " " &amp; YEAR(Januar!$A$1))</f>
        <v>42247</v>
      </c>
      <c r="C1" s="92"/>
      <c r="D1" s="92"/>
      <c r="E1" s="92"/>
      <c r="F1" s="92"/>
      <c r="G1" s="92"/>
      <c r="H1" s="92"/>
      <c r="I1" s="92"/>
      <c r="J1" s="92"/>
      <c r="K1" s="92"/>
      <c r="L1" s="92"/>
    </row>
    <row r="2" spans="1:51" ht="15.75" thickBot="1" x14ac:dyDescent="0.3">
      <c r="E2" s="38"/>
      <c r="F2" s="38"/>
      <c r="G2" s="38"/>
      <c r="H2" s="38"/>
      <c r="I2" s="38"/>
      <c r="J2" s="38"/>
      <c r="K2" s="38"/>
      <c r="L2" s="38"/>
    </row>
    <row r="3" spans="1:51" ht="19.5" thickBot="1" x14ac:dyDescent="0.35">
      <c r="E3" s="89" t="s">
        <v>0</v>
      </c>
      <c r="F3" s="90"/>
      <c r="G3" s="90"/>
      <c r="H3" s="91"/>
      <c r="I3" s="57"/>
      <c r="J3" s="57"/>
      <c r="K3" s="57"/>
      <c r="L3" s="57"/>
      <c r="N3" s="89" t="s">
        <v>10</v>
      </c>
      <c r="O3" s="90"/>
      <c r="P3" s="91"/>
    </row>
    <row r="4" spans="1:51" ht="19.5" thickBot="1" x14ac:dyDescent="0.35">
      <c r="B4" s="16" t="s">
        <v>4</v>
      </c>
      <c r="C4" s="17" t="s">
        <v>5</v>
      </c>
      <c r="D4" s="7"/>
      <c r="E4" s="58" t="s">
        <v>1</v>
      </c>
      <c r="F4" s="59" t="s">
        <v>2</v>
      </c>
      <c r="G4" s="59" t="s">
        <v>1</v>
      </c>
      <c r="H4" s="59" t="s">
        <v>2</v>
      </c>
      <c r="I4" s="59" t="s">
        <v>3</v>
      </c>
      <c r="J4" s="59" t="s">
        <v>7</v>
      </c>
      <c r="K4" s="59" t="s">
        <v>6</v>
      </c>
      <c r="L4" s="60" t="s">
        <v>52</v>
      </c>
      <c r="N4" s="66" t="s">
        <v>8</v>
      </c>
      <c r="O4" s="67" t="s">
        <v>6</v>
      </c>
      <c r="P4" s="67" t="s">
        <v>3</v>
      </c>
      <c r="R4" s="87" t="s">
        <v>13</v>
      </c>
      <c r="S4" s="88"/>
      <c r="AV4" s="56" t="s">
        <v>50</v>
      </c>
      <c r="AW4" s="2" t="s">
        <v>3</v>
      </c>
      <c r="AX4" s="3" t="s">
        <v>7</v>
      </c>
      <c r="AY4" s="4" t="s">
        <v>6</v>
      </c>
    </row>
    <row r="5" spans="1:51" ht="21.75" thickTop="1" x14ac:dyDescent="0.35">
      <c r="B5" s="8">
        <f ca="1">B1</f>
        <v>42247</v>
      </c>
      <c r="C5" s="10">
        <f ca="1">B5</f>
        <v>42247</v>
      </c>
      <c r="D5" s="19"/>
      <c r="E5" s="20"/>
      <c r="F5" s="20"/>
      <c r="G5" s="20"/>
      <c r="H5" s="20"/>
      <c r="I5" s="20" t="str">
        <f ca="1">IF(AX5=0,"",IF(AW5=0,"",IF(OR(B5&lt;=TODAY(),AX5),AW5,"")))</f>
        <v/>
      </c>
      <c r="J5" s="20" t="str">
        <f t="shared" ref="J5:J35" si="0">IF(AX5=0,"",IF(I5&lt;&gt;"",AX5-I5,AX5))</f>
        <v/>
      </c>
      <c r="K5" s="20">
        <f ca="1">IF(AV5=0,AY5,IF(Feiertage!$G$2="ja","00:00",AY5))</f>
        <v>0</v>
      </c>
      <c r="L5" s="61" t="str">
        <f t="shared" ref="L5:L35" ca="1" si="1">IF(OR(B5&lt;=TODAY(),J5),IF(J5&lt;&gt;"",IF(J5-K5=0,"",J5-K5),IF(K5&lt;&gt;"",-K5,"")),"")</f>
        <v/>
      </c>
      <c r="N5" s="68">
        <v>41639</v>
      </c>
      <c r="O5" s="24">
        <v>0.33333333333333331</v>
      </c>
      <c r="P5" s="24">
        <v>2.0833333333333332E-2</v>
      </c>
      <c r="R5" s="69" t="str">
        <f ca="1" xml:space="preserve"> "Übertrag aus " &amp; IF( MONTH(B1)=1, YEAR(B1)-1, TEXT(EDATE(B1,-1),"MMMM"))</f>
        <v>Übertrag aus August</v>
      </c>
      <c r="S5" s="70">
        <f ca="1">IF(MONTH(B1)&gt;1,INDIRECT(TEXT(EDATE(B1,-1),"MMMM")&amp;"!s9"),"")</f>
        <v>-9.3333333333333304</v>
      </c>
      <c r="AV5">
        <f ca="1">IF(IFERROR(MATCH($B5,Feiertage!$B$2:$B$49,0)&gt;0,0),1,0)</f>
        <v>0</v>
      </c>
      <c r="AW5" s="5">
        <f ca="1">IF(WEEKDAY(C5)=WEEKDAY($N$5),$P$5,
IF(WEEKDAY(C5)=WEEKDAY($N$6),$P$6,
IF(WEEKDAY(C5)=WEEKDAY($N$7),$P$7,
IF(WEEKDAY(C5)=WEEKDAY($N$8),$P$8,
IF(WEEKDAY(C5)=WEEKDAY($N$9),$P$9,
IF(WEEKDAY(C5)=WEEKDAY($N$10),$P$10,
IF(WEEKDAY(C5)=WEEKDAY($N$11),$P$11,"")))))))</f>
        <v>2.0833333333333332E-2</v>
      </c>
      <c r="AX5" s="1">
        <f>IF(F5,IF(E5,IF(E5&gt;F5,F5+"24:00"-E5,F5-E5),0),0)+IF(G5,IF(G5,IF(G5&gt;H5,H5+"24:00"-G5,H5-G5),0),0)</f>
        <v>0</v>
      </c>
      <c r="AY5" s="1">
        <f ca="1">IF(WEEKDAY(C5)=WEEKDAY($N$5),$O$5,
IF(WEEKDAY(C5)=WEEKDAY($N$6),$O$6,
IF(WEEKDAY(C5)=WEEKDAY($N$7),$O$7,
IF(WEEKDAY(C5)=WEEKDAY($N$8),$O$8,
IF(WEEKDAY(C5)=WEEKDAY($N$9),$O$9,
IF(WEEKDAY(C5)=WEEKDAY($N$10),$O$10,
IF(WEEKDAY(C5)=WEEKDAY($N$11),$O$11,"")))))))</f>
        <v>0</v>
      </c>
    </row>
    <row r="6" spans="1:51" ht="21" x14ac:dyDescent="0.35">
      <c r="B6" s="9">
        <f ca="1">B5+1</f>
        <v>42248</v>
      </c>
      <c r="C6" s="11">
        <f ca="1">B6</f>
        <v>42248</v>
      </c>
      <c r="D6" s="6"/>
      <c r="E6" s="21"/>
      <c r="F6" s="21"/>
      <c r="G6" s="21"/>
      <c r="H6" s="21"/>
      <c r="I6" s="21" t="str">
        <f ca="1">IF(AX6=0,"",IF(AW6=0,"",IF(OR(B6&lt;=TODAY(),AX6),AW6,"")))</f>
        <v/>
      </c>
      <c r="J6" s="21" t="str">
        <f t="shared" si="0"/>
        <v/>
      </c>
      <c r="K6" s="20">
        <f ca="1">IF(AV6=0,AY6,IF(Feiertage!$G$2="ja","00:00",AY6))</f>
        <v>0.33333333333333331</v>
      </c>
      <c r="L6" s="62" t="str">
        <f t="shared" ca="1" si="1"/>
        <v/>
      </c>
      <c r="N6" s="71">
        <v>41640</v>
      </c>
      <c r="O6" s="25">
        <v>0.33333333333333331</v>
      </c>
      <c r="P6" s="25">
        <v>2.0833333333333332E-2</v>
      </c>
      <c r="R6" s="72" t="s">
        <v>6</v>
      </c>
      <c r="S6" s="70">
        <f ca="1">SUM(K5:K35)</f>
        <v>6.9999999999999973</v>
      </c>
      <c r="AV6">
        <f ca="1">IF(IFERROR(MATCH($B6,Feiertage!$B$2:$B$49,0)&gt;0,0),1,0)</f>
        <v>0</v>
      </c>
      <c r="AW6" s="5">
        <f t="shared" ref="AW6:AW32" ca="1" si="2">IF(WEEKDAY(C6)=WEEKDAY($N$5),$P$5,
IF(WEEKDAY(C6)=WEEKDAY($N$6),$P$6,
IF(WEEKDAY(C6)=WEEKDAY($N$7),$P$7,
IF(WEEKDAY(C6)=WEEKDAY($N$8),$P$8,
IF(WEEKDAY(C6)=WEEKDAY($N$9),$P$9,
IF(WEEKDAY(C6)=WEEKDAY($N$10),$P$10,
IF(WEEKDAY(C6)=WEEKDAY($N$11),$P$11,"")))))))</f>
        <v>2.0833333333333332E-2</v>
      </c>
      <c r="AX6" s="1">
        <f t="shared" ref="AX6:AX35" si="3">IF(F6,IF(E6,IF(E6&gt;F6,F6+"24:00"-E6,F6-E6),0),0)+IF(G6,IF(G6,IF(G6&gt;H6,H6+"24:00"-G6,H6-G6),0),0)</f>
        <v>0</v>
      </c>
      <c r="AY6" s="1">
        <f t="shared" ref="AY6:AY32" ca="1" si="4">IF(WEEKDAY(C6)=WEEKDAY($N$5),$O$5,
IF(WEEKDAY(C6)=WEEKDAY($N$6),$O$6,
IF(WEEKDAY(C6)=WEEKDAY($N$7),$O$7,
IF(WEEKDAY(C6)=WEEKDAY($N$8),$O$8,
IF(WEEKDAY(C6)=WEEKDAY($N$9),$O$9,
IF(WEEKDAY(C6)=WEEKDAY($N$10),$O$10,
IF(WEEKDAY(C6)=WEEKDAY($N$11),$O$11,"")))))))</f>
        <v>0.33333333333333331</v>
      </c>
    </row>
    <row r="7" spans="1:51" ht="21" x14ac:dyDescent="0.35">
      <c r="B7" s="9">
        <f t="shared" ref="B7:B32" ca="1" si="5">B6+1</f>
        <v>42249</v>
      </c>
      <c r="C7" s="11">
        <f t="shared" ref="C7:C35" ca="1" si="6">B7</f>
        <v>42249</v>
      </c>
      <c r="D7" s="6"/>
      <c r="E7" s="21"/>
      <c r="F7" s="21"/>
      <c r="G7" s="21"/>
      <c r="H7" s="21"/>
      <c r="I7" s="21" t="str">
        <f t="shared" ref="I7:I35" ca="1" si="7">IF(AX7=0,"",IF(AW7=0,"",IF(OR(B7&lt;=TODAY(),AX7),AW7,"")))</f>
        <v/>
      </c>
      <c r="J7" s="21" t="str">
        <f t="shared" si="0"/>
        <v/>
      </c>
      <c r="K7" s="20">
        <f ca="1">IF(AV7=0,AY7,IF(Feiertage!$G$2="ja","00:00",AY7))</f>
        <v>0.33333333333333331</v>
      </c>
      <c r="L7" s="62" t="str">
        <f t="shared" ca="1" si="1"/>
        <v/>
      </c>
      <c r="N7" s="71">
        <v>41641</v>
      </c>
      <c r="O7" s="25">
        <v>0.33333333333333331</v>
      </c>
      <c r="P7" s="25">
        <v>2.0833333333333332E-2</v>
      </c>
      <c r="R7" s="72" t="s">
        <v>7</v>
      </c>
      <c r="S7" s="70">
        <f>SUM(J5:J35)</f>
        <v>0</v>
      </c>
      <c r="AV7">
        <f ca="1">IF(IFERROR(MATCH($B7,Feiertage!$B$2:$B$49,0)&gt;0,0),1,0)</f>
        <v>0</v>
      </c>
      <c r="AW7" s="5">
        <f t="shared" ca="1" si="2"/>
        <v>2.0833333333333332E-2</v>
      </c>
      <c r="AX7" s="1">
        <f t="shared" si="3"/>
        <v>0</v>
      </c>
      <c r="AY7" s="1">
        <f t="shared" ca="1" si="4"/>
        <v>0.33333333333333331</v>
      </c>
    </row>
    <row r="8" spans="1:51" ht="21" x14ac:dyDescent="0.35">
      <c r="B8" s="9">
        <f t="shared" ca="1" si="5"/>
        <v>42250</v>
      </c>
      <c r="C8" s="11">
        <f t="shared" ca="1" si="6"/>
        <v>42250</v>
      </c>
      <c r="D8" s="6"/>
      <c r="E8" s="21"/>
      <c r="F8" s="21"/>
      <c r="G8" s="21"/>
      <c r="H8" s="21"/>
      <c r="I8" s="21" t="str">
        <f t="shared" ca="1" si="7"/>
        <v/>
      </c>
      <c r="J8" s="21" t="str">
        <f t="shared" si="0"/>
        <v/>
      </c>
      <c r="K8" s="20">
        <f ca="1">IF(AV8=0,AY8,IF(Feiertage!$G$2="ja","00:00",AY8))</f>
        <v>0.33333333333333331</v>
      </c>
      <c r="L8" s="62" t="str">
        <f t="shared" ca="1" si="1"/>
        <v/>
      </c>
      <c r="N8" s="71">
        <v>41642</v>
      </c>
      <c r="O8" s="25">
        <v>0.33333333333333331</v>
      </c>
      <c r="P8" s="25">
        <v>2.0833333333333332E-2</v>
      </c>
      <c r="R8" s="73" t="str">
        <f ca="1" xml:space="preserve"> "Saldo " &amp; TEXT(B1,"MMMM")</f>
        <v>Saldo September</v>
      </c>
      <c r="S8" s="70">
        <f ca="1">SUM(L5:L35)</f>
        <v>0</v>
      </c>
      <c r="AV8">
        <f ca="1">IF(IFERROR(MATCH($B8,Feiertage!$B$2:$B$49,0)&gt;0,0),1,0)</f>
        <v>0</v>
      </c>
      <c r="AW8" s="5">
        <f t="shared" ca="1" si="2"/>
        <v>2.0833333333333332E-2</v>
      </c>
      <c r="AX8" s="1">
        <f t="shared" si="3"/>
        <v>0</v>
      </c>
      <c r="AY8" s="1">
        <f t="shared" ca="1" si="4"/>
        <v>0.33333333333333331</v>
      </c>
    </row>
    <row r="9" spans="1:51" ht="21.75" thickBot="1" x14ac:dyDescent="0.4">
      <c r="B9" s="9">
        <f t="shared" ca="1" si="5"/>
        <v>42251</v>
      </c>
      <c r="C9" s="11">
        <f t="shared" ca="1" si="6"/>
        <v>42251</v>
      </c>
      <c r="D9" s="6"/>
      <c r="E9" s="21"/>
      <c r="F9" s="21"/>
      <c r="G9" s="21"/>
      <c r="H9" s="21"/>
      <c r="I9" s="21" t="str">
        <f t="shared" ca="1" si="7"/>
        <v/>
      </c>
      <c r="J9" s="21" t="str">
        <f t="shared" si="0"/>
        <v/>
      </c>
      <c r="K9" s="20">
        <f ca="1">IF(AV9=0,AY9,IF(Feiertage!$G$2="ja","00:00",AY9))</f>
        <v>0.33333333333333331</v>
      </c>
      <c r="L9" s="62" t="str">
        <f t="shared" ca="1" si="1"/>
        <v/>
      </c>
      <c r="N9" s="71">
        <v>41643</v>
      </c>
      <c r="O9" s="25">
        <v>0.33333333333333331</v>
      </c>
      <c r="P9" s="25">
        <v>2.0833333333333332E-2</v>
      </c>
      <c r="R9" s="74" t="str">
        <f ca="1" xml:space="preserve"> "Übertrag in " &amp;  IF( MONTH(B1)=12, YEAR(B1)+1, TEXT(EDATE(B1,1),"MMMM"))</f>
        <v>Übertrag in Oktober</v>
      </c>
      <c r="S9" s="75">
        <f ca="1">IF(S5="",0,S5)+S8</f>
        <v>-9.3333333333333304</v>
      </c>
      <c r="AV9">
        <f ca="1">IF(IFERROR(MATCH($B9,Feiertage!$B$2:$B$49,0)&gt;0,0),1,0)</f>
        <v>0</v>
      </c>
      <c r="AW9" s="5">
        <f t="shared" ca="1" si="2"/>
        <v>2.0833333333333332E-2</v>
      </c>
      <c r="AX9" s="1">
        <f t="shared" si="3"/>
        <v>0</v>
      </c>
      <c r="AY9" s="1">
        <f t="shared" ca="1" si="4"/>
        <v>0.33333333333333331</v>
      </c>
    </row>
    <row r="10" spans="1:51" ht="18.75" x14ac:dyDescent="0.3">
      <c r="B10" s="9">
        <f t="shared" ca="1" si="5"/>
        <v>42252</v>
      </c>
      <c r="C10" s="11">
        <f t="shared" ca="1" si="6"/>
        <v>42252</v>
      </c>
      <c r="D10" s="6"/>
      <c r="E10" s="21"/>
      <c r="F10" s="21"/>
      <c r="G10" s="21"/>
      <c r="H10" s="21"/>
      <c r="I10" s="21" t="str">
        <f t="shared" ca="1" si="7"/>
        <v/>
      </c>
      <c r="J10" s="21" t="str">
        <f t="shared" si="0"/>
        <v/>
      </c>
      <c r="K10" s="20">
        <f ca="1">IF(AV10=0,AY10,IF(Feiertage!$G$2="ja","00:00",AY10))</f>
        <v>0.33333333333333331</v>
      </c>
      <c r="L10" s="62" t="str">
        <f t="shared" ca="1" si="1"/>
        <v/>
      </c>
      <c r="N10" s="76">
        <v>41644</v>
      </c>
      <c r="O10" s="26">
        <v>0</v>
      </c>
      <c r="P10" s="26">
        <v>2.0833333333333332E-2</v>
      </c>
      <c r="AV10">
        <f ca="1">IF(IFERROR(MATCH($B10,Feiertage!$B$2:$B$49,0)&gt;0,0),1,0)</f>
        <v>0</v>
      </c>
      <c r="AW10" s="5">
        <f t="shared" ca="1" si="2"/>
        <v>2.0833333333333332E-2</v>
      </c>
      <c r="AX10" s="1">
        <f t="shared" si="3"/>
        <v>0</v>
      </c>
      <c r="AY10" s="1">
        <f t="shared" ca="1" si="4"/>
        <v>0.33333333333333331</v>
      </c>
    </row>
    <row r="11" spans="1:51" ht="19.5" thickBot="1" x14ac:dyDescent="0.35">
      <c r="B11" s="9">
        <f t="shared" ca="1" si="5"/>
        <v>42253</v>
      </c>
      <c r="C11" s="11">
        <f t="shared" ca="1" si="6"/>
        <v>42253</v>
      </c>
      <c r="D11" s="6"/>
      <c r="E11" s="21"/>
      <c r="F11" s="21"/>
      <c r="G11" s="21"/>
      <c r="H11" s="21"/>
      <c r="I11" s="21" t="str">
        <f t="shared" ca="1" si="7"/>
        <v/>
      </c>
      <c r="J11" s="21" t="str">
        <f t="shared" si="0"/>
        <v/>
      </c>
      <c r="K11" s="20">
        <f ca="1">IF(AV11=0,AY11,IF(Feiertage!$G$2="ja","00:00",AY11))</f>
        <v>0</v>
      </c>
      <c r="L11" s="62" t="str">
        <f t="shared" ca="1" si="1"/>
        <v/>
      </c>
      <c r="N11" s="77">
        <v>41645</v>
      </c>
      <c r="O11" s="27">
        <v>0</v>
      </c>
      <c r="P11" s="27">
        <v>2.0833333333333332E-2</v>
      </c>
      <c r="AV11">
        <f ca="1">IF(IFERROR(MATCH($B11,Feiertage!$B$2:$B$49,0)&gt;0,0),1,0)</f>
        <v>0</v>
      </c>
      <c r="AW11" s="5">
        <f t="shared" ca="1" si="2"/>
        <v>2.0833333333333332E-2</v>
      </c>
      <c r="AX11" s="1">
        <f t="shared" si="3"/>
        <v>0</v>
      </c>
      <c r="AY11" s="1">
        <f t="shared" ca="1" si="4"/>
        <v>0</v>
      </c>
    </row>
    <row r="12" spans="1:51" ht="20.25" thickTop="1" thickBot="1" x14ac:dyDescent="0.35">
      <c r="B12" s="9">
        <f t="shared" ca="1" si="5"/>
        <v>42254</v>
      </c>
      <c r="C12" s="11">
        <f t="shared" ca="1" si="6"/>
        <v>42254</v>
      </c>
      <c r="D12" s="6"/>
      <c r="E12" s="21"/>
      <c r="F12" s="21"/>
      <c r="G12" s="21"/>
      <c r="H12" s="21"/>
      <c r="I12" s="21" t="str">
        <f t="shared" ca="1" si="7"/>
        <v/>
      </c>
      <c r="J12" s="21" t="str">
        <f t="shared" si="0"/>
        <v/>
      </c>
      <c r="K12" s="20">
        <f ca="1">IF(AV12=0,AY12,IF(Feiertage!$G$2="ja","00:00",AY12))</f>
        <v>0</v>
      </c>
      <c r="L12" s="62" t="str">
        <f t="shared" ca="1" si="1"/>
        <v/>
      </c>
      <c r="N12" s="78" t="s">
        <v>9</v>
      </c>
      <c r="O12" s="79">
        <f>SUM(O5:O11)</f>
        <v>1.6666666666666665</v>
      </c>
      <c r="P12" s="80"/>
      <c r="AV12">
        <f ca="1">IF(IFERROR(MATCH($B12,Feiertage!$B$2:$B$49,0)&gt;0,0),1,0)</f>
        <v>0</v>
      </c>
      <c r="AW12" s="5">
        <f t="shared" ca="1" si="2"/>
        <v>2.0833333333333332E-2</v>
      </c>
      <c r="AX12" s="1">
        <f t="shared" si="3"/>
        <v>0</v>
      </c>
      <c r="AY12" s="1">
        <f t="shared" ca="1" si="4"/>
        <v>0</v>
      </c>
    </row>
    <row r="13" spans="1:51" ht="19.5" thickTop="1" x14ac:dyDescent="0.3">
      <c r="B13" s="9">
        <f t="shared" ca="1" si="5"/>
        <v>42255</v>
      </c>
      <c r="C13" s="11">
        <f t="shared" ca="1" si="6"/>
        <v>42255</v>
      </c>
      <c r="D13" s="6"/>
      <c r="E13" s="21"/>
      <c r="F13" s="21"/>
      <c r="G13" s="21"/>
      <c r="H13" s="21"/>
      <c r="I13" s="21" t="str">
        <f t="shared" ca="1" si="7"/>
        <v/>
      </c>
      <c r="J13" s="21" t="str">
        <f t="shared" si="0"/>
        <v/>
      </c>
      <c r="K13" s="20">
        <f ca="1">IF(AV13=0,AY13,IF(Feiertage!$G$2="ja","00:00",AY13))</f>
        <v>0.33333333333333331</v>
      </c>
      <c r="L13" s="62" t="str">
        <f t="shared" ca="1" si="1"/>
        <v/>
      </c>
      <c r="N13" s="64"/>
      <c r="O13" s="64"/>
      <c r="AV13">
        <f ca="1">IF(IFERROR(MATCH($B13,Feiertage!$B$2:$B$49,0)&gt;0,0),1,0)</f>
        <v>0</v>
      </c>
      <c r="AW13" s="5">
        <f t="shared" ca="1" si="2"/>
        <v>2.0833333333333332E-2</v>
      </c>
      <c r="AX13" s="1">
        <f t="shared" si="3"/>
        <v>0</v>
      </c>
      <c r="AY13" s="1">
        <f t="shared" ca="1" si="4"/>
        <v>0.33333333333333331</v>
      </c>
    </row>
    <row r="14" spans="1:51" ht="18.75" x14ac:dyDescent="0.3">
      <c r="B14" s="9">
        <f t="shared" ca="1" si="5"/>
        <v>42256</v>
      </c>
      <c r="C14" s="11">
        <f t="shared" ca="1" si="6"/>
        <v>42256</v>
      </c>
      <c r="D14" s="6"/>
      <c r="E14" s="21"/>
      <c r="F14" s="21"/>
      <c r="G14" s="21"/>
      <c r="H14" s="21"/>
      <c r="I14" s="21" t="str">
        <f t="shared" ca="1" si="7"/>
        <v/>
      </c>
      <c r="J14" s="21" t="str">
        <f t="shared" si="0"/>
        <v/>
      </c>
      <c r="K14" s="20">
        <f ca="1">IF(AV14=0,AY14,IF(Feiertage!$G$2="ja","00:00",AY14))</f>
        <v>0.33333333333333331</v>
      </c>
      <c r="L14" s="62" t="str">
        <f t="shared" ca="1" si="1"/>
        <v/>
      </c>
      <c r="N14" s="81"/>
      <c r="O14" s="82"/>
      <c r="P14" s="81"/>
      <c r="AV14">
        <f ca="1">IF(IFERROR(MATCH($B14,Feiertage!$B$2:$B$49,0)&gt;0,0),1,0)</f>
        <v>0</v>
      </c>
      <c r="AW14" s="5">
        <f t="shared" ca="1" si="2"/>
        <v>2.0833333333333332E-2</v>
      </c>
      <c r="AX14" s="1">
        <f t="shared" si="3"/>
        <v>0</v>
      </c>
      <c r="AY14" s="1">
        <f t="shared" ca="1" si="4"/>
        <v>0.33333333333333331</v>
      </c>
    </row>
    <row r="15" spans="1:51" ht="18.75" x14ac:dyDescent="0.3">
      <c r="B15" s="9">
        <f t="shared" ca="1" si="5"/>
        <v>42257</v>
      </c>
      <c r="C15" s="11">
        <f t="shared" ca="1" si="6"/>
        <v>42257</v>
      </c>
      <c r="D15" s="6"/>
      <c r="E15" s="21"/>
      <c r="F15" s="21"/>
      <c r="G15" s="21"/>
      <c r="H15" s="21"/>
      <c r="I15" s="21" t="str">
        <f t="shared" ca="1" si="7"/>
        <v/>
      </c>
      <c r="J15" s="21" t="str">
        <f t="shared" si="0"/>
        <v/>
      </c>
      <c r="K15" s="20">
        <f ca="1">IF(AV15=0,AY15,IF(Feiertage!$G$2="ja","00:00",AY15))</f>
        <v>0.33333333333333331</v>
      </c>
      <c r="L15" s="62" t="str">
        <f ca="1">IF(OR(B15&lt;=TODAY(),J15),IF(J15&lt;&gt;"",IF(J15-K15=0,"",J15-K15),IF(K15&lt;&gt;"",-K15,"")),"")</f>
        <v/>
      </c>
      <c r="AV15">
        <f ca="1">IF(IFERROR(MATCH($B15,Feiertage!$B$2:$B$49,0)&gt;0,0),1,0)</f>
        <v>0</v>
      </c>
      <c r="AW15" s="5">
        <f t="shared" ca="1" si="2"/>
        <v>2.0833333333333332E-2</v>
      </c>
      <c r="AX15" s="1">
        <f t="shared" si="3"/>
        <v>0</v>
      </c>
      <c r="AY15" s="1">
        <f t="shared" ca="1" si="4"/>
        <v>0.33333333333333331</v>
      </c>
    </row>
    <row r="16" spans="1:51" ht="18.75" x14ac:dyDescent="0.3">
      <c r="B16" s="9">
        <f t="shared" ca="1" si="5"/>
        <v>42258</v>
      </c>
      <c r="C16" s="11">
        <f t="shared" ca="1" si="6"/>
        <v>42258</v>
      </c>
      <c r="D16" s="6"/>
      <c r="E16" s="21"/>
      <c r="F16" s="21"/>
      <c r="G16" s="21"/>
      <c r="H16" s="21"/>
      <c r="I16" s="21" t="str">
        <f t="shared" ca="1" si="7"/>
        <v/>
      </c>
      <c r="J16" s="21" t="str">
        <f t="shared" si="0"/>
        <v/>
      </c>
      <c r="K16" s="20">
        <f ca="1">IF(AV16=0,AY16,IF(Feiertage!$G$2="ja","00:00",AY16))</f>
        <v>0.33333333333333331</v>
      </c>
      <c r="L16" s="62" t="str">
        <f t="shared" ca="1" si="1"/>
        <v/>
      </c>
      <c r="AV16">
        <f ca="1">IF(IFERROR(MATCH($B16,Feiertage!$B$2:$B$49,0)&gt;0,0),1,0)</f>
        <v>0</v>
      </c>
      <c r="AW16" s="5">
        <f t="shared" ca="1" si="2"/>
        <v>2.0833333333333332E-2</v>
      </c>
      <c r="AX16" s="1">
        <f t="shared" si="3"/>
        <v>0</v>
      </c>
      <c r="AY16" s="1">
        <f t="shared" ca="1" si="4"/>
        <v>0.33333333333333331</v>
      </c>
    </row>
    <row r="17" spans="2:51" ht="18.75" x14ac:dyDescent="0.3">
      <c r="B17" s="9">
        <f t="shared" ca="1" si="5"/>
        <v>42259</v>
      </c>
      <c r="C17" s="11">
        <f t="shared" ca="1" si="6"/>
        <v>42259</v>
      </c>
      <c r="D17" s="6"/>
      <c r="E17" s="21"/>
      <c r="F17" s="21"/>
      <c r="G17" s="21"/>
      <c r="H17" s="21"/>
      <c r="I17" s="21" t="str">
        <f t="shared" ca="1" si="7"/>
        <v/>
      </c>
      <c r="J17" s="21" t="str">
        <f t="shared" si="0"/>
        <v/>
      </c>
      <c r="K17" s="20">
        <f ca="1">IF(AV17=0,AY17,IF(Feiertage!$G$2="ja","00:00",AY17))</f>
        <v>0.33333333333333331</v>
      </c>
      <c r="L17" s="62" t="str">
        <f t="shared" ca="1" si="1"/>
        <v/>
      </c>
      <c r="AV17">
        <f ca="1">IF(IFERROR(MATCH($B17,Feiertage!$B$2:$B$49,0)&gt;0,0),1,0)</f>
        <v>0</v>
      </c>
      <c r="AW17" s="5">
        <f t="shared" ca="1" si="2"/>
        <v>2.0833333333333332E-2</v>
      </c>
      <c r="AX17" s="1">
        <f t="shared" si="3"/>
        <v>0</v>
      </c>
      <c r="AY17" s="1">
        <f t="shared" ca="1" si="4"/>
        <v>0.33333333333333331</v>
      </c>
    </row>
    <row r="18" spans="2:51" ht="18.75" x14ac:dyDescent="0.3">
      <c r="B18" s="9">
        <f t="shared" ca="1" si="5"/>
        <v>42260</v>
      </c>
      <c r="C18" s="11">
        <f t="shared" ca="1" si="6"/>
        <v>42260</v>
      </c>
      <c r="D18" s="6"/>
      <c r="E18" s="21"/>
      <c r="F18" s="21"/>
      <c r="G18" s="21"/>
      <c r="H18" s="21"/>
      <c r="I18" s="21" t="str">
        <f t="shared" ca="1" si="7"/>
        <v/>
      </c>
      <c r="J18" s="21" t="str">
        <f>IF(AX18=0,"",IF(I18&lt;&gt;"",AX18-I18,AX18))</f>
        <v/>
      </c>
      <c r="K18" s="20">
        <f ca="1">IF(AV18=0,AY18,IF(Feiertage!$G$2="ja","00:00",AY18))</f>
        <v>0</v>
      </c>
      <c r="L18" s="62" t="str">
        <f t="shared" ca="1" si="1"/>
        <v/>
      </c>
      <c r="AV18">
        <f ca="1">IF(IFERROR(MATCH($B18,Feiertage!$B$2:$B$49,0)&gt;0,0),1,0)</f>
        <v>0</v>
      </c>
      <c r="AW18" s="5">
        <f t="shared" ca="1" si="2"/>
        <v>2.0833333333333332E-2</v>
      </c>
      <c r="AX18" s="1">
        <f t="shared" si="3"/>
        <v>0</v>
      </c>
      <c r="AY18" s="1">
        <f t="shared" ca="1" si="4"/>
        <v>0</v>
      </c>
    </row>
    <row r="19" spans="2:51" ht="18.75" x14ac:dyDescent="0.3">
      <c r="B19" s="9">
        <f t="shared" ca="1" si="5"/>
        <v>42261</v>
      </c>
      <c r="C19" s="11">
        <f t="shared" ca="1" si="6"/>
        <v>42261</v>
      </c>
      <c r="D19" s="6"/>
      <c r="E19" s="21"/>
      <c r="F19" s="21"/>
      <c r="G19" s="21"/>
      <c r="H19" s="21"/>
      <c r="I19" s="21" t="str">
        <f t="shared" ca="1" si="7"/>
        <v/>
      </c>
      <c r="J19" s="21" t="str">
        <f t="shared" si="0"/>
        <v/>
      </c>
      <c r="K19" s="20">
        <f ca="1">IF(AV19=0,AY19,IF(Feiertage!$G$2="ja","00:00",AY19))</f>
        <v>0</v>
      </c>
      <c r="L19" s="62" t="str">
        <f t="shared" ca="1" si="1"/>
        <v/>
      </c>
      <c r="AV19">
        <f ca="1">IF(IFERROR(MATCH($B19,Feiertage!$B$2:$B$49,0)&gt;0,0),1,0)</f>
        <v>0</v>
      </c>
      <c r="AW19" s="5">
        <f t="shared" ca="1" si="2"/>
        <v>2.0833333333333332E-2</v>
      </c>
      <c r="AX19" s="1">
        <f t="shared" si="3"/>
        <v>0</v>
      </c>
      <c r="AY19" s="1">
        <f t="shared" ca="1" si="4"/>
        <v>0</v>
      </c>
    </row>
    <row r="20" spans="2:51" ht="18.75" x14ac:dyDescent="0.3">
      <c r="B20" s="9">
        <f t="shared" ca="1" si="5"/>
        <v>42262</v>
      </c>
      <c r="C20" s="11">
        <f t="shared" ca="1" si="6"/>
        <v>42262</v>
      </c>
      <c r="D20" s="6"/>
      <c r="E20" s="21"/>
      <c r="F20" s="21"/>
      <c r="G20" s="21"/>
      <c r="H20" s="21"/>
      <c r="I20" s="21" t="str">
        <f t="shared" ca="1" si="7"/>
        <v/>
      </c>
      <c r="J20" s="21" t="str">
        <f t="shared" si="0"/>
        <v/>
      </c>
      <c r="K20" s="20">
        <f ca="1">IF(AV20=0,AY20,IF(Feiertage!$G$2="ja","00:00",AY20))</f>
        <v>0.33333333333333331</v>
      </c>
      <c r="L20" s="62" t="str">
        <f t="shared" ca="1" si="1"/>
        <v/>
      </c>
      <c r="AV20">
        <f ca="1">IF(IFERROR(MATCH($B20,Feiertage!$B$2:$B$49,0)&gt;0,0),1,0)</f>
        <v>0</v>
      </c>
      <c r="AW20" s="5">
        <f t="shared" ca="1" si="2"/>
        <v>2.0833333333333332E-2</v>
      </c>
      <c r="AX20" s="1">
        <f t="shared" si="3"/>
        <v>0</v>
      </c>
      <c r="AY20" s="1">
        <f t="shared" ca="1" si="4"/>
        <v>0.33333333333333331</v>
      </c>
    </row>
    <row r="21" spans="2:51" ht="18.75" x14ac:dyDescent="0.3">
      <c r="B21" s="9">
        <f t="shared" ca="1" si="5"/>
        <v>42263</v>
      </c>
      <c r="C21" s="11">
        <f t="shared" ca="1" si="6"/>
        <v>42263</v>
      </c>
      <c r="D21" s="6"/>
      <c r="E21" s="21"/>
      <c r="F21" s="21"/>
      <c r="G21" s="21"/>
      <c r="H21" s="21"/>
      <c r="I21" s="21" t="str">
        <f t="shared" ca="1" si="7"/>
        <v/>
      </c>
      <c r="J21" s="21" t="str">
        <f t="shared" si="0"/>
        <v/>
      </c>
      <c r="K21" s="20">
        <f ca="1">IF(AV21=0,AY21,IF(Feiertage!$G$2="ja","00:00",AY21))</f>
        <v>0.33333333333333331</v>
      </c>
      <c r="L21" s="62" t="str">
        <f t="shared" ca="1" si="1"/>
        <v/>
      </c>
      <c r="AV21">
        <f ca="1">IF(IFERROR(MATCH($B21,Feiertage!$B$2:$B$49,0)&gt;0,0),1,0)</f>
        <v>0</v>
      </c>
      <c r="AW21" s="5">
        <f t="shared" ca="1" si="2"/>
        <v>2.0833333333333332E-2</v>
      </c>
      <c r="AX21" s="1">
        <f t="shared" si="3"/>
        <v>0</v>
      </c>
      <c r="AY21" s="1">
        <f t="shared" ca="1" si="4"/>
        <v>0.33333333333333331</v>
      </c>
    </row>
    <row r="22" spans="2:51" ht="18.75" x14ac:dyDescent="0.3">
      <c r="B22" s="9">
        <f t="shared" ca="1" si="5"/>
        <v>42264</v>
      </c>
      <c r="C22" s="11">
        <f t="shared" ca="1" si="6"/>
        <v>42264</v>
      </c>
      <c r="D22" s="6"/>
      <c r="E22" s="21"/>
      <c r="F22" s="21"/>
      <c r="G22" s="21"/>
      <c r="H22" s="21"/>
      <c r="I22" s="21" t="str">
        <f t="shared" ca="1" si="7"/>
        <v/>
      </c>
      <c r="J22" s="21" t="str">
        <f t="shared" si="0"/>
        <v/>
      </c>
      <c r="K22" s="20">
        <f ca="1">IF(AV22=0,AY22,IF(Feiertage!$G$2="ja","00:00",AY22))</f>
        <v>0.33333333333333331</v>
      </c>
      <c r="L22" s="62" t="str">
        <f t="shared" ca="1" si="1"/>
        <v/>
      </c>
      <c r="AV22">
        <f ca="1">IF(IFERROR(MATCH($B22,Feiertage!$B$2:$B$49,0)&gt;0,0),1,0)</f>
        <v>0</v>
      </c>
      <c r="AW22" s="5">
        <f t="shared" ca="1" si="2"/>
        <v>2.0833333333333332E-2</v>
      </c>
      <c r="AX22" s="1">
        <f t="shared" si="3"/>
        <v>0</v>
      </c>
      <c r="AY22" s="1">
        <f t="shared" ca="1" si="4"/>
        <v>0.33333333333333331</v>
      </c>
    </row>
    <row r="23" spans="2:51" ht="18.75" x14ac:dyDescent="0.3">
      <c r="B23" s="9">
        <f t="shared" ca="1" si="5"/>
        <v>42265</v>
      </c>
      <c r="C23" s="11">
        <f t="shared" ca="1" si="6"/>
        <v>42265</v>
      </c>
      <c r="D23" s="6"/>
      <c r="E23" s="21"/>
      <c r="F23" s="21"/>
      <c r="G23" s="21"/>
      <c r="H23" s="21"/>
      <c r="I23" s="21" t="str">
        <f t="shared" ca="1" si="7"/>
        <v/>
      </c>
      <c r="J23" s="21" t="str">
        <f t="shared" si="0"/>
        <v/>
      </c>
      <c r="K23" s="20">
        <f ca="1">IF(AV23=0,AY23,IF(Feiertage!$G$2="ja","00:00",AY23))</f>
        <v>0.33333333333333331</v>
      </c>
      <c r="L23" s="62" t="str">
        <f t="shared" ca="1" si="1"/>
        <v/>
      </c>
      <c r="AV23">
        <f ca="1">IF(IFERROR(MATCH($B23,Feiertage!$B$2:$B$49,0)&gt;0,0),1,0)</f>
        <v>0</v>
      </c>
      <c r="AW23" s="5">
        <f t="shared" ca="1" si="2"/>
        <v>2.0833333333333332E-2</v>
      </c>
      <c r="AX23" s="1">
        <f t="shared" si="3"/>
        <v>0</v>
      </c>
      <c r="AY23" s="1">
        <f t="shared" ca="1" si="4"/>
        <v>0.33333333333333331</v>
      </c>
    </row>
    <row r="24" spans="2:51" ht="18.75" x14ac:dyDescent="0.3">
      <c r="B24" s="9">
        <f t="shared" ca="1" si="5"/>
        <v>42266</v>
      </c>
      <c r="C24" s="11">
        <f t="shared" ca="1" si="6"/>
        <v>42266</v>
      </c>
      <c r="D24" s="6"/>
      <c r="E24" s="21"/>
      <c r="F24" s="21"/>
      <c r="G24" s="21"/>
      <c r="H24" s="21"/>
      <c r="I24" s="21" t="str">
        <f t="shared" ca="1" si="7"/>
        <v/>
      </c>
      <c r="J24" s="21" t="str">
        <f t="shared" si="0"/>
        <v/>
      </c>
      <c r="K24" s="20">
        <f ca="1">IF(AV24=0,AY24,IF(Feiertage!$G$2="ja","00:00",AY24))</f>
        <v>0.33333333333333331</v>
      </c>
      <c r="L24" s="62" t="str">
        <f t="shared" ca="1" si="1"/>
        <v/>
      </c>
      <c r="AV24">
        <f ca="1">IF(IFERROR(MATCH($B24,Feiertage!$B$2:$B$49,0)&gt;0,0),1,0)</f>
        <v>0</v>
      </c>
      <c r="AW24" s="5">
        <f t="shared" ca="1" si="2"/>
        <v>2.0833333333333332E-2</v>
      </c>
      <c r="AX24" s="1">
        <f t="shared" si="3"/>
        <v>0</v>
      </c>
      <c r="AY24" s="1">
        <f t="shared" ca="1" si="4"/>
        <v>0.33333333333333331</v>
      </c>
    </row>
    <row r="25" spans="2:51" ht="18.75" x14ac:dyDescent="0.3">
      <c r="B25" s="9">
        <f t="shared" ca="1" si="5"/>
        <v>42267</v>
      </c>
      <c r="C25" s="11">
        <f t="shared" ca="1" si="6"/>
        <v>42267</v>
      </c>
      <c r="D25" s="6"/>
      <c r="E25" s="21"/>
      <c r="F25" s="21"/>
      <c r="G25" s="21"/>
      <c r="H25" s="21"/>
      <c r="I25" s="21" t="str">
        <f t="shared" ca="1" si="7"/>
        <v/>
      </c>
      <c r="J25" s="21" t="str">
        <f t="shared" si="0"/>
        <v/>
      </c>
      <c r="K25" s="20">
        <f ca="1">IF(AV25=0,AY25,IF(Feiertage!$G$2="ja","00:00",AY25))</f>
        <v>0</v>
      </c>
      <c r="L25" s="62" t="str">
        <f t="shared" ca="1" si="1"/>
        <v/>
      </c>
      <c r="AV25">
        <f ca="1">IF(IFERROR(MATCH($B25,Feiertage!$B$2:$B$49,0)&gt;0,0),1,0)</f>
        <v>0</v>
      </c>
      <c r="AW25" s="5">
        <f t="shared" ca="1" si="2"/>
        <v>2.0833333333333332E-2</v>
      </c>
      <c r="AX25" s="1">
        <f t="shared" si="3"/>
        <v>0</v>
      </c>
      <c r="AY25" s="1">
        <f t="shared" ca="1" si="4"/>
        <v>0</v>
      </c>
    </row>
    <row r="26" spans="2:51" ht="18.75" x14ac:dyDescent="0.3">
      <c r="B26" s="9">
        <f t="shared" ca="1" si="5"/>
        <v>42268</v>
      </c>
      <c r="C26" s="11">
        <f t="shared" ca="1" si="6"/>
        <v>42268</v>
      </c>
      <c r="D26" s="6"/>
      <c r="E26" s="21"/>
      <c r="F26" s="21"/>
      <c r="G26" s="21"/>
      <c r="H26" s="21"/>
      <c r="I26" s="21" t="str">
        <f t="shared" ca="1" si="7"/>
        <v/>
      </c>
      <c r="J26" s="21" t="str">
        <f t="shared" si="0"/>
        <v/>
      </c>
      <c r="K26" s="20">
        <f ca="1">IF(AV26=0,AY26,IF(Feiertage!$G$2="ja","00:00",AY26))</f>
        <v>0</v>
      </c>
      <c r="L26" s="62" t="str">
        <f t="shared" ca="1" si="1"/>
        <v/>
      </c>
      <c r="AV26">
        <f ca="1">IF(IFERROR(MATCH($B26,Feiertage!$B$2:$B$49,0)&gt;0,0),1,0)</f>
        <v>0</v>
      </c>
      <c r="AW26" s="5">
        <f t="shared" ca="1" si="2"/>
        <v>2.0833333333333332E-2</v>
      </c>
      <c r="AX26" s="1">
        <f t="shared" si="3"/>
        <v>0</v>
      </c>
      <c r="AY26" s="1">
        <f t="shared" ca="1" si="4"/>
        <v>0</v>
      </c>
    </row>
    <row r="27" spans="2:51" ht="18.75" x14ac:dyDescent="0.3">
      <c r="B27" s="9">
        <f t="shared" ca="1" si="5"/>
        <v>42269</v>
      </c>
      <c r="C27" s="11">
        <f t="shared" ca="1" si="6"/>
        <v>42269</v>
      </c>
      <c r="D27" s="6"/>
      <c r="E27" s="21"/>
      <c r="F27" s="21"/>
      <c r="G27" s="21"/>
      <c r="H27" s="21"/>
      <c r="I27" s="21" t="str">
        <f t="shared" ca="1" si="7"/>
        <v/>
      </c>
      <c r="J27" s="21" t="str">
        <f t="shared" si="0"/>
        <v/>
      </c>
      <c r="K27" s="20">
        <f ca="1">IF(AV27=0,AY27,IF(Feiertage!$G$2="ja","00:00",AY27))</f>
        <v>0.33333333333333331</v>
      </c>
      <c r="L27" s="62" t="str">
        <f t="shared" ca="1" si="1"/>
        <v/>
      </c>
      <c r="AV27">
        <f ca="1">IF(IFERROR(MATCH($B27,Feiertage!$B$2:$B$49,0)&gt;0,0),1,0)</f>
        <v>0</v>
      </c>
      <c r="AW27" s="5">
        <f t="shared" ca="1" si="2"/>
        <v>2.0833333333333332E-2</v>
      </c>
      <c r="AX27" s="1">
        <f t="shared" si="3"/>
        <v>0</v>
      </c>
      <c r="AY27" s="1">
        <f t="shared" ca="1" si="4"/>
        <v>0.33333333333333331</v>
      </c>
    </row>
    <row r="28" spans="2:51" ht="18.75" x14ac:dyDescent="0.3">
      <c r="B28" s="9">
        <f t="shared" ca="1" si="5"/>
        <v>42270</v>
      </c>
      <c r="C28" s="11">
        <f t="shared" ca="1" si="6"/>
        <v>42270</v>
      </c>
      <c r="D28" s="6"/>
      <c r="E28" s="21"/>
      <c r="F28" s="21"/>
      <c r="G28" s="21"/>
      <c r="H28" s="21"/>
      <c r="I28" s="21" t="str">
        <f t="shared" ca="1" si="7"/>
        <v/>
      </c>
      <c r="J28" s="21" t="str">
        <f t="shared" si="0"/>
        <v/>
      </c>
      <c r="K28" s="20">
        <f ca="1">IF(AV28=0,AY28,IF(Feiertage!$G$2="ja","00:00",AY28))</f>
        <v>0.33333333333333331</v>
      </c>
      <c r="L28" s="62" t="str">
        <f t="shared" ca="1" si="1"/>
        <v/>
      </c>
      <c r="AV28">
        <f ca="1">IF(IFERROR(MATCH($B28,Feiertage!$B$2:$B$49,0)&gt;0,0),1,0)</f>
        <v>0</v>
      </c>
      <c r="AW28" s="5">
        <f t="shared" ca="1" si="2"/>
        <v>2.0833333333333332E-2</v>
      </c>
      <c r="AX28" s="1">
        <f t="shared" si="3"/>
        <v>0</v>
      </c>
      <c r="AY28" s="1">
        <f t="shared" ca="1" si="4"/>
        <v>0.33333333333333331</v>
      </c>
    </row>
    <row r="29" spans="2:51" ht="18.75" x14ac:dyDescent="0.3">
      <c r="B29" s="9">
        <f t="shared" ca="1" si="5"/>
        <v>42271</v>
      </c>
      <c r="C29" s="11">
        <f t="shared" ca="1" si="6"/>
        <v>42271</v>
      </c>
      <c r="D29" s="6"/>
      <c r="E29" s="21"/>
      <c r="F29" s="21"/>
      <c r="G29" s="21"/>
      <c r="H29" s="21"/>
      <c r="I29" s="21" t="str">
        <f t="shared" ca="1" si="7"/>
        <v/>
      </c>
      <c r="J29" s="21" t="str">
        <f t="shared" si="0"/>
        <v/>
      </c>
      <c r="K29" s="20">
        <f ca="1">IF(AV29=0,AY29,IF(Feiertage!$G$2="ja","00:00",AY29))</f>
        <v>0.33333333333333331</v>
      </c>
      <c r="L29" s="62" t="str">
        <f t="shared" ca="1" si="1"/>
        <v/>
      </c>
      <c r="AV29">
        <f ca="1">IF(IFERROR(MATCH($B29,Feiertage!$B$2:$B$49,0)&gt;0,0),1,0)</f>
        <v>0</v>
      </c>
      <c r="AW29" s="5">
        <f t="shared" ca="1" si="2"/>
        <v>2.0833333333333332E-2</v>
      </c>
      <c r="AX29" s="1">
        <f t="shared" si="3"/>
        <v>0</v>
      </c>
      <c r="AY29" s="1">
        <f t="shared" ca="1" si="4"/>
        <v>0.33333333333333331</v>
      </c>
    </row>
    <row r="30" spans="2:51" ht="18.75" x14ac:dyDescent="0.3">
      <c r="B30" s="9">
        <f t="shared" ca="1" si="5"/>
        <v>42272</v>
      </c>
      <c r="C30" s="11">
        <f t="shared" ca="1" si="6"/>
        <v>42272</v>
      </c>
      <c r="D30" s="6"/>
      <c r="E30" s="21"/>
      <c r="F30" s="21"/>
      <c r="G30" s="21"/>
      <c r="H30" s="21"/>
      <c r="I30" s="21" t="str">
        <f t="shared" ca="1" si="7"/>
        <v/>
      </c>
      <c r="J30" s="21" t="str">
        <f t="shared" si="0"/>
        <v/>
      </c>
      <c r="K30" s="20">
        <f ca="1">IF(AV30=0,AY30,IF(Feiertage!$G$2="ja","00:00",AY30))</f>
        <v>0.33333333333333331</v>
      </c>
      <c r="L30" s="62" t="str">
        <f t="shared" ca="1" si="1"/>
        <v/>
      </c>
      <c r="AV30">
        <f ca="1">IF(IFERROR(MATCH($B30,Feiertage!$B$2:$B$49,0)&gt;0,0),1,0)</f>
        <v>0</v>
      </c>
      <c r="AW30" s="5">
        <f t="shared" ca="1" si="2"/>
        <v>2.0833333333333332E-2</v>
      </c>
      <c r="AX30" s="1">
        <f t="shared" si="3"/>
        <v>0</v>
      </c>
      <c r="AY30" s="1">
        <f t="shared" ca="1" si="4"/>
        <v>0.33333333333333331</v>
      </c>
    </row>
    <row r="31" spans="2:51" ht="18.75" x14ac:dyDescent="0.3">
      <c r="B31" s="9">
        <f t="shared" ca="1" si="5"/>
        <v>42273</v>
      </c>
      <c r="C31" s="11">
        <f t="shared" ca="1" si="6"/>
        <v>42273</v>
      </c>
      <c r="D31" s="6"/>
      <c r="E31" s="21"/>
      <c r="F31" s="21"/>
      <c r="G31" s="21"/>
      <c r="H31" s="21"/>
      <c r="I31" s="21" t="str">
        <f t="shared" ca="1" si="7"/>
        <v/>
      </c>
      <c r="J31" s="21" t="str">
        <f t="shared" si="0"/>
        <v/>
      </c>
      <c r="K31" s="20">
        <f ca="1">IF(AV31=0,AY31,IF(Feiertage!$G$2="ja","00:00",AY31))</f>
        <v>0.33333333333333331</v>
      </c>
      <c r="L31" s="62" t="str">
        <f t="shared" ca="1" si="1"/>
        <v/>
      </c>
      <c r="AV31">
        <f ca="1">IF(IFERROR(MATCH($B31,Feiertage!$B$2:$B$49,0)&gt;0,0),1,0)</f>
        <v>0</v>
      </c>
      <c r="AW31" s="5">
        <f t="shared" ca="1" si="2"/>
        <v>2.0833333333333332E-2</v>
      </c>
      <c r="AX31" s="1">
        <f t="shared" si="3"/>
        <v>0</v>
      </c>
      <c r="AY31" s="1">
        <f t="shared" ca="1" si="4"/>
        <v>0.33333333333333331</v>
      </c>
    </row>
    <row r="32" spans="2:51" ht="18.75" x14ac:dyDescent="0.3">
      <c r="B32" s="9">
        <f t="shared" ca="1" si="5"/>
        <v>42274</v>
      </c>
      <c r="C32" s="11">
        <f t="shared" ca="1" si="6"/>
        <v>42274</v>
      </c>
      <c r="D32" s="6"/>
      <c r="E32" s="21"/>
      <c r="F32" s="21"/>
      <c r="G32" s="21"/>
      <c r="H32" s="21"/>
      <c r="I32" s="21" t="str">
        <f t="shared" ca="1" si="7"/>
        <v/>
      </c>
      <c r="J32" s="21" t="str">
        <f t="shared" si="0"/>
        <v/>
      </c>
      <c r="K32" s="20">
        <f ca="1">IF(AV32=0,AY32,IF(Feiertage!$G$2="ja","00:00",AY32))</f>
        <v>0</v>
      </c>
      <c r="L32" s="62" t="str">
        <f t="shared" ca="1" si="1"/>
        <v/>
      </c>
      <c r="AV32">
        <f ca="1">IF(IFERROR(MATCH($B32,Feiertage!$B$2:$B$49,0)&gt;0,0),1,0)</f>
        <v>0</v>
      </c>
      <c r="AW32" s="5">
        <f t="shared" ca="1" si="2"/>
        <v>2.0833333333333332E-2</v>
      </c>
      <c r="AX32" s="1">
        <f t="shared" si="3"/>
        <v>0</v>
      </c>
      <c r="AY32" s="1">
        <f t="shared" ca="1" si="4"/>
        <v>0</v>
      </c>
    </row>
    <row r="33" spans="2:51" ht="18.75" x14ac:dyDescent="0.3">
      <c r="B33" s="9">
        <f ca="1">IF(B32&lt;&gt;"",IF(MONTH($B$1)&lt;MONTH(B32+1),"",B32+1),"")</f>
        <v>42275</v>
      </c>
      <c r="C33" s="11">
        <f t="shared" ca="1" si="6"/>
        <v>42275</v>
      </c>
      <c r="D33" s="6"/>
      <c r="E33" s="21"/>
      <c r="F33" s="21"/>
      <c r="G33" s="21"/>
      <c r="H33" s="21"/>
      <c r="I33" s="21" t="str">
        <f t="shared" ca="1" si="7"/>
        <v/>
      </c>
      <c r="J33" s="21" t="str">
        <f t="shared" si="0"/>
        <v/>
      </c>
      <c r="K33" s="20">
        <f ca="1">IF(AV33=0,AY33,IF(Feiertage!$G$2="ja","00:00",AY33))</f>
        <v>0</v>
      </c>
      <c r="L33" s="62" t="str">
        <f t="shared" ca="1" si="1"/>
        <v/>
      </c>
      <c r="AV33">
        <f ca="1">IF(IFERROR(MATCH($B33,Feiertage!$B$2:$B$49,0)&gt;0,0),1,0)</f>
        <v>0</v>
      </c>
      <c r="AW33" s="5">
        <f ca="1">IFERROR(IF(WEEKDAY(C33)=WEEKDAY($N$5),$P$5,
IF(WEEKDAY(C33)=WEEKDAY($N$6),$P$6,
IF(WEEKDAY(C33)=WEEKDAY($N$7),$P$7,
IF(WEEKDAY(C33)=WEEKDAY($N$8),$P$8,
IF(WEEKDAY(C33)=WEEKDAY($N$9),$P$9,
IF(WEEKDAY(C33)=WEEKDAY($N$10),$P$10,
IF(WEEKDAY(C33)=WEEKDAY($N$11),$P$11,""))))))),"")</f>
        <v>2.0833333333333332E-2</v>
      </c>
      <c r="AX33" s="1">
        <f t="shared" si="3"/>
        <v>0</v>
      </c>
      <c r="AY33" s="1">
        <f ca="1">IFERROR(IF(WEEKDAY(C33)=WEEKDAY($N$5),$O$5,
IF(WEEKDAY(C33)=WEEKDAY($N$6),$O$6,
IF(WEEKDAY(C33)=WEEKDAY($N$7),$O$7,
IF(WEEKDAY(C33)=WEEKDAY($N$8),$O$8,
IF(WEEKDAY(C33)=WEEKDAY($N$9),$O$9,
IF(WEEKDAY(C33)=WEEKDAY($N$10),$O$10,
IF(WEEKDAY(C33)=WEEKDAY($N$11),$O$11,""))))))),"")</f>
        <v>0</v>
      </c>
    </row>
    <row r="34" spans="2:51" ht="18.75" x14ac:dyDescent="0.3">
      <c r="B34" s="9">
        <f t="shared" ref="B34:B35" ca="1" si="8">IF(B33&lt;&gt;"",IF(MONTH($B$1)&lt;MONTH(B33+1),"",B33+1),"")</f>
        <v>42276</v>
      </c>
      <c r="C34" s="11">
        <f t="shared" ca="1" si="6"/>
        <v>42276</v>
      </c>
      <c r="D34" s="6"/>
      <c r="E34" s="21"/>
      <c r="F34" s="21"/>
      <c r="G34" s="21"/>
      <c r="H34" s="21"/>
      <c r="I34" s="21" t="str">
        <f t="shared" ca="1" si="7"/>
        <v/>
      </c>
      <c r="J34" s="21" t="str">
        <f t="shared" si="0"/>
        <v/>
      </c>
      <c r="K34" s="20">
        <f ca="1">IF(AV34=0,AY34,IF(Feiertage!$G$2="ja","00:00",AY34))</f>
        <v>0.33333333333333331</v>
      </c>
      <c r="L34" s="62" t="str">
        <f t="shared" ca="1" si="1"/>
        <v/>
      </c>
      <c r="AV34">
        <f ca="1">IF(IFERROR(MATCH($B34,Feiertage!$B$2:$B$49,0)&gt;0,0),1,0)</f>
        <v>0</v>
      </c>
      <c r="AW34" s="5">
        <f t="shared" ref="AW34:AW35" ca="1" si="9">IFERROR(IF(WEEKDAY(C34)=WEEKDAY($N$5),$P$5,
IF(WEEKDAY(C34)=WEEKDAY($N$6),$P$6,
IF(WEEKDAY(C34)=WEEKDAY($N$7),$P$7,
IF(WEEKDAY(C34)=WEEKDAY($N$8),$P$8,
IF(WEEKDAY(C34)=WEEKDAY($N$9),$P$9,
IF(WEEKDAY(C34)=WEEKDAY($N$10),$P$10,
IF(WEEKDAY(C34)=WEEKDAY($N$11),$P$11,""))))))),"")</f>
        <v>2.0833333333333332E-2</v>
      </c>
      <c r="AX34" s="1">
        <f t="shared" si="3"/>
        <v>0</v>
      </c>
      <c r="AY34" s="1">
        <f t="shared" ref="AY34:AY35" ca="1" si="10">IFERROR(IF(WEEKDAY(C34)=WEEKDAY($N$5),$O$5,
IF(WEEKDAY(C34)=WEEKDAY($N$6),$O$6,
IF(WEEKDAY(C34)=WEEKDAY($N$7),$O$7,
IF(WEEKDAY(C34)=WEEKDAY($N$8),$O$8,
IF(WEEKDAY(C34)=WEEKDAY($N$9),$O$9,
IF(WEEKDAY(C34)=WEEKDAY($N$10),$O$10,
IF(WEEKDAY(C34)=WEEKDAY($N$11),$O$11,""))))))),"")</f>
        <v>0.33333333333333331</v>
      </c>
    </row>
    <row r="35" spans="2:51" ht="19.5" thickBot="1" x14ac:dyDescent="0.35">
      <c r="B35" s="12" t="str">
        <f t="shared" ca="1" si="8"/>
        <v/>
      </c>
      <c r="C35" s="13" t="str">
        <f t="shared" ca="1" si="6"/>
        <v/>
      </c>
      <c r="D35" s="14"/>
      <c r="E35" s="22"/>
      <c r="F35" s="22"/>
      <c r="G35" s="22"/>
      <c r="H35" s="22"/>
      <c r="I35" s="23" t="str">
        <f t="shared" ca="1" si="7"/>
        <v/>
      </c>
      <c r="J35" s="23" t="str">
        <f t="shared" si="0"/>
        <v/>
      </c>
      <c r="K35" s="20" t="str">
        <f ca="1">IF(AV35=0,AY35,IF(Feiertage!$G$2="ja","00:00",AY35))</f>
        <v/>
      </c>
      <c r="L35" s="63" t="str">
        <f t="shared" ca="1" si="1"/>
        <v/>
      </c>
      <c r="AV35">
        <f ca="1">IF(IFERROR(MATCH($B35,Feiertage!$B$2:$B$49,0)&gt;0,0),1,0)</f>
        <v>0</v>
      </c>
      <c r="AW35" s="5" t="str">
        <f t="shared" ca="1" si="9"/>
        <v/>
      </c>
      <c r="AX35" s="1">
        <f t="shared" si="3"/>
        <v>0</v>
      </c>
      <c r="AY35" s="1" t="str">
        <f t="shared" ca="1" si="10"/>
        <v/>
      </c>
    </row>
    <row r="36" spans="2:51" ht="8.25" customHeight="1" thickTop="1" x14ac:dyDescent="0.25">
      <c r="B36" s="29"/>
      <c r="C36" s="15"/>
      <c r="D36" s="15"/>
      <c r="E36" s="64"/>
      <c r="F36" s="64"/>
      <c r="G36" s="64"/>
      <c r="H36" s="64"/>
      <c r="I36" s="64"/>
      <c r="J36" s="64"/>
      <c r="K36" s="64"/>
      <c r="L36" s="64"/>
    </row>
    <row r="37" spans="2:51" x14ac:dyDescent="0.25">
      <c r="E37" s="38"/>
      <c r="F37" s="38"/>
      <c r="G37" s="38"/>
      <c r="H37" s="38"/>
      <c r="I37" s="38"/>
      <c r="J37" s="38"/>
      <c r="K37" s="65"/>
      <c r="L37" s="65"/>
    </row>
    <row r="38" spans="2:51" x14ac:dyDescent="0.25">
      <c r="E38" s="38"/>
      <c r="F38" s="38"/>
      <c r="G38" s="38"/>
      <c r="H38" s="38"/>
      <c r="I38" s="38"/>
      <c r="J38" s="38"/>
      <c r="K38" s="38"/>
      <c r="L38" s="38"/>
    </row>
    <row r="39" spans="2:51" x14ac:dyDescent="0.25">
      <c r="E39" s="38"/>
      <c r="F39" s="38"/>
      <c r="G39" s="38"/>
      <c r="H39" s="38"/>
      <c r="I39" s="38"/>
      <c r="J39" s="38"/>
      <c r="K39" s="38"/>
      <c r="L39" s="38"/>
      <c r="M39" s="83"/>
      <c r="N39" s="84"/>
      <c r="O39" s="85"/>
    </row>
    <row r="40" spans="2:51" x14ac:dyDescent="0.25">
      <c r="E40" s="38"/>
      <c r="F40" s="38"/>
      <c r="G40" s="38"/>
      <c r="H40" s="38"/>
      <c r="I40" s="38"/>
      <c r="J40" s="38"/>
      <c r="K40" s="38"/>
      <c r="L40" s="38"/>
    </row>
    <row r="41" spans="2:51" ht="15.75" x14ac:dyDescent="0.25">
      <c r="E41" s="38"/>
      <c r="F41" s="38"/>
      <c r="G41" s="38"/>
      <c r="H41" s="38"/>
      <c r="I41" s="38"/>
      <c r="J41" s="38"/>
      <c r="K41" s="38"/>
      <c r="L41" s="38"/>
      <c r="M41" s="86"/>
    </row>
    <row r="42" spans="2:51" x14ac:dyDescent="0.25">
      <c r="E42" s="38"/>
      <c r="F42" s="38"/>
      <c r="G42" s="38"/>
      <c r="H42" s="38"/>
      <c r="I42" s="38"/>
      <c r="J42" s="38"/>
      <c r="K42" s="38"/>
      <c r="L42" s="38"/>
    </row>
    <row r="43" spans="2:51" x14ac:dyDescent="0.25">
      <c r="E43" s="38"/>
      <c r="F43" s="38"/>
      <c r="G43" s="38"/>
      <c r="H43" s="38"/>
      <c r="I43" s="38"/>
      <c r="J43" s="38"/>
      <c r="K43" s="38"/>
      <c r="L43" s="38"/>
    </row>
    <row r="44" spans="2:51" x14ac:dyDescent="0.25">
      <c r="E44" s="38"/>
      <c r="F44" s="38"/>
      <c r="G44" s="38"/>
      <c r="H44" s="38"/>
      <c r="I44" s="38"/>
      <c r="J44" s="38"/>
      <c r="K44" s="38"/>
      <c r="L44" s="38"/>
    </row>
    <row r="45" spans="2:51" x14ac:dyDescent="0.25">
      <c r="E45" s="38"/>
      <c r="F45" s="38"/>
      <c r="G45" s="38"/>
      <c r="H45" s="38"/>
      <c r="I45" s="38"/>
      <c r="J45" s="38"/>
      <c r="K45" s="38"/>
      <c r="L45" s="38"/>
    </row>
    <row r="46" spans="2:51" x14ac:dyDescent="0.25">
      <c r="E46" s="38"/>
      <c r="F46" s="38"/>
      <c r="G46" s="38"/>
      <c r="H46" s="38"/>
      <c r="I46" s="38"/>
      <c r="J46" s="38"/>
      <c r="K46" s="38"/>
      <c r="L46" s="38"/>
    </row>
    <row r="47" spans="2:51" x14ac:dyDescent="0.25">
      <c r="E47" s="38"/>
      <c r="F47" s="38"/>
      <c r="G47" s="38"/>
      <c r="H47" s="38"/>
      <c r="I47" s="38"/>
      <c r="J47" s="38"/>
      <c r="K47" s="38"/>
      <c r="L47" s="38"/>
    </row>
    <row r="48" spans="2:51" x14ac:dyDescent="0.25">
      <c r="E48" s="38"/>
      <c r="F48" s="38"/>
      <c r="G48" s="38"/>
      <c r="H48" s="38"/>
      <c r="I48" s="38"/>
      <c r="J48" s="38"/>
      <c r="K48" s="38"/>
      <c r="L48" s="38"/>
    </row>
    <row r="49" spans="5:12" x14ac:dyDescent="0.25">
      <c r="E49" s="38"/>
      <c r="F49" s="38"/>
      <c r="G49" s="38"/>
      <c r="H49" s="38"/>
      <c r="I49" s="38"/>
      <c r="J49" s="38"/>
      <c r="K49" s="38"/>
      <c r="L49" s="38"/>
    </row>
    <row r="50" spans="5:12" x14ac:dyDescent="0.25">
      <c r="E50" s="38"/>
      <c r="F50" s="38"/>
      <c r="G50" s="38"/>
      <c r="H50" s="38"/>
      <c r="I50" s="38"/>
      <c r="J50" s="38"/>
      <c r="K50" s="38"/>
      <c r="L50" s="38"/>
    </row>
    <row r="51" spans="5:12" x14ac:dyDescent="0.25">
      <c r="E51" s="38"/>
      <c r="F51" s="38"/>
      <c r="G51" s="38"/>
      <c r="H51" s="38"/>
      <c r="I51" s="38"/>
      <c r="J51" s="38"/>
      <c r="K51" s="38"/>
      <c r="L51" s="38"/>
    </row>
    <row r="52" spans="5:12" x14ac:dyDescent="0.25">
      <c r="E52" s="38"/>
      <c r="F52" s="38"/>
      <c r="G52" s="38"/>
      <c r="H52" s="38"/>
      <c r="I52" s="38"/>
      <c r="J52" s="38"/>
      <c r="K52" s="38"/>
      <c r="L52" s="38"/>
    </row>
    <row r="53" spans="5:12" x14ac:dyDescent="0.25">
      <c r="E53" s="38"/>
      <c r="F53" s="38"/>
      <c r="G53" s="38"/>
      <c r="H53" s="38"/>
      <c r="I53" s="38"/>
      <c r="J53" s="38"/>
      <c r="K53" s="38"/>
      <c r="L53" s="38"/>
    </row>
    <row r="54" spans="5:12" x14ac:dyDescent="0.25">
      <c r="E54" s="38"/>
      <c r="F54" s="38"/>
      <c r="G54" s="38"/>
      <c r="H54" s="38"/>
      <c r="I54" s="38"/>
      <c r="J54" s="38"/>
      <c r="K54" s="38"/>
      <c r="L54" s="38"/>
    </row>
    <row r="55" spans="5:12" x14ac:dyDescent="0.25">
      <c r="E55" s="38"/>
      <c r="F55" s="38"/>
      <c r="G55" s="38"/>
      <c r="H55" s="38"/>
      <c r="I55" s="38"/>
      <c r="J55" s="38"/>
      <c r="K55" s="38"/>
      <c r="L55" s="38"/>
    </row>
    <row r="56" spans="5:12" x14ac:dyDescent="0.25">
      <c r="E56" s="38"/>
      <c r="F56" s="38"/>
      <c r="G56" s="38"/>
      <c r="H56" s="38"/>
      <c r="I56" s="38"/>
      <c r="J56" s="38"/>
      <c r="K56" s="38"/>
      <c r="L56" s="38"/>
    </row>
    <row r="57" spans="5:12" x14ac:dyDescent="0.25">
      <c r="E57" s="38"/>
      <c r="F57" s="38"/>
      <c r="G57" s="38"/>
      <c r="H57" s="38"/>
      <c r="I57" s="38"/>
      <c r="J57" s="38"/>
      <c r="K57" s="38"/>
      <c r="L57" s="38"/>
    </row>
    <row r="58" spans="5:12" x14ac:dyDescent="0.25">
      <c r="E58" s="38"/>
      <c r="F58" s="38"/>
      <c r="G58" s="38"/>
      <c r="H58" s="38"/>
      <c r="I58" s="38"/>
      <c r="J58" s="38"/>
      <c r="K58" s="38"/>
      <c r="L58" s="38"/>
    </row>
    <row r="59" spans="5:12" x14ac:dyDescent="0.25">
      <c r="E59" s="38"/>
      <c r="F59" s="38"/>
      <c r="G59" s="38"/>
      <c r="H59" s="38"/>
      <c r="I59" s="38"/>
      <c r="J59" s="38"/>
      <c r="K59" s="38"/>
      <c r="L59" s="38"/>
    </row>
    <row r="60" spans="5:12" x14ac:dyDescent="0.25">
      <c r="E60" s="38"/>
      <c r="F60" s="38"/>
      <c r="G60" s="38"/>
      <c r="H60" s="38"/>
      <c r="I60" s="38"/>
      <c r="J60" s="38"/>
      <c r="K60" s="38"/>
      <c r="L60" s="38"/>
    </row>
    <row r="61" spans="5:12" x14ac:dyDescent="0.25">
      <c r="E61" s="38"/>
      <c r="F61" s="38"/>
      <c r="G61" s="38"/>
      <c r="H61" s="38"/>
      <c r="I61" s="38"/>
      <c r="J61" s="38"/>
      <c r="K61" s="38"/>
      <c r="L61" s="38"/>
    </row>
    <row r="62" spans="5:12" x14ac:dyDescent="0.25">
      <c r="E62" s="38"/>
      <c r="F62" s="38"/>
      <c r="G62" s="38"/>
      <c r="H62" s="38"/>
      <c r="I62" s="38"/>
      <c r="J62" s="38"/>
      <c r="K62" s="38"/>
      <c r="L62" s="38"/>
    </row>
    <row r="63" spans="5:12" x14ac:dyDescent="0.25">
      <c r="E63" s="38"/>
      <c r="F63" s="38"/>
      <c r="G63" s="38"/>
      <c r="H63" s="38"/>
      <c r="I63" s="38"/>
      <c r="J63" s="38"/>
      <c r="K63" s="38"/>
      <c r="L63" s="38"/>
    </row>
    <row r="64" spans="5:12" x14ac:dyDescent="0.25">
      <c r="E64" s="38"/>
      <c r="F64" s="38"/>
      <c r="G64" s="38"/>
      <c r="H64" s="38"/>
      <c r="I64" s="38"/>
      <c r="J64" s="38"/>
      <c r="K64" s="38"/>
      <c r="L64" s="38"/>
    </row>
    <row r="65" spans="5:12" x14ac:dyDescent="0.25">
      <c r="E65" s="38"/>
      <c r="F65" s="38"/>
      <c r="G65" s="38"/>
      <c r="H65" s="38"/>
      <c r="I65" s="38"/>
      <c r="J65" s="38"/>
      <c r="K65" s="38"/>
      <c r="L65" s="38"/>
    </row>
    <row r="66" spans="5:12" x14ac:dyDescent="0.25">
      <c r="E66" s="38"/>
      <c r="F66" s="38"/>
      <c r="G66" s="38"/>
      <c r="H66" s="38"/>
      <c r="I66" s="38"/>
      <c r="J66" s="38"/>
      <c r="K66" s="38"/>
      <c r="L66" s="38"/>
    </row>
    <row r="67" spans="5:12" x14ac:dyDescent="0.25">
      <c r="E67" s="38"/>
      <c r="F67" s="38"/>
      <c r="G67" s="38"/>
      <c r="H67" s="38"/>
      <c r="I67" s="38"/>
      <c r="J67" s="38"/>
      <c r="K67" s="38"/>
      <c r="L67" s="38"/>
    </row>
    <row r="68" spans="5:12" x14ac:dyDescent="0.25">
      <c r="E68" s="38"/>
      <c r="F68" s="38"/>
      <c r="G68" s="38"/>
      <c r="H68" s="38"/>
      <c r="I68" s="38"/>
      <c r="J68" s="38"/>
      <c r="K68" s="38"/>
      <c r="L68" s="38"/>
    </row>
    <row r="69" spans="5:12" x14ac:dyDescent="0.25">
      <c r="E69" s="38"/>
      <c r="F69" s="38"/>
      <c r="G69" s="38"/>
      <c r="H69" s="38"/>
      <c r="I69" s="38"/>
      <c r="J69" s="38"/>
      <c r="K69" s="38"/>
      <c r="L69" s="38"/>
    </row>
    <row r="70" spans="5:12" x14ac:dyDescent="0.25">
      <c r="E70" s="38"/>
      <c r="F70" s="38"/>
      <c r="G70" s="38"/>
      <c r="H70" s="38"/>
      <c r="I70" s="38"/>
      <c r="J70" s="38"/>
      <c r="K70" s="38"/>
      <c r="L70" s="38"/>
    </row>
    <row r="71" spans="5:12" x14ac:dyDescent="0.25">
      <c r="E71" s="38"/>
      <c r="F71" s="38"/>
      <c r="G71" s="38"/>
      <c r="H71" s="38"/>
      <c r="I71" s="38"/>
      <c r="J71" s="38"/>
      <c r="K71" s="38"/>
      <c r="L71" s="38"/>
    </row>
    <row r="72" spans="5:12" x14ac:dyDescent="0.25">
      <c r="E72" s="38"/>
      <c r="F72" s="38"/>
      <c r="G72" s="38"/>
      <c r="H72" s="38"/>
      <c r="I72" s="38"/>
      <c r="J72" s="38"/>
      <c r="K72" s="38"/>
      <c r="L72" s="38"/>
    </row>
    <row r="73" spans="5:12" x14ac:dyDescent="0.25">
      <c r="E73" s="38"/>
      <c r="F73" s="38"/>
      <c r="G73" s="38"/>
      <c r="H73" s="38"/>
      <c r="I73" s="38"/>
      <c r="J73" s="38"/>
      <c r="K73" s="38"/>
      <c r="L73" s="38"/>
    </row>
    <row r="74" spans="5:12" x14ac:dyDescent="0.25">
      <c r="E74" s="38"/>
      <c r="F74" s="38"/>
      <c r="G74" s="38"/>
      <c r="H74" s="38"/>
      <c r="I74" s="38"/>
      <c r="J74" s="38"/>
      <c r="K74" s="38"/>
      <c r="L74" s="38"/>
    </row>
    <row r="75" spans="5:12" x14ac:dyDescent="0.25">
      <c r="E75" s="38"/>
      <c r="F75" s="38"/>
      <c r="G75" s="38"/>
      <c r="H75" s="38"/>
      <c r="I75" s="38"/>
      <c r="J75" s="38"/>
      <c r="K75" s="38"/>
      <c r="L75" s="38"/>
    </row>
    <row r="76" spans="5:12" x14ac:dyDescent="0.25">
      <c r="E76" s="38"/>
      <c r="F76" s="38"/>
      <c r="G76" s="38"/>
      <c r="H76" s="38"/>
      <c r="I76" s="38"/>
      <c r="J76" s="38"/>
      <c r="K76" s="38"/>
      <c r="L76" s="38"/>
    </row>
    <row r="77" spans="5:12" x14ac:dyDescent="0.25">
      <c r="E77" s="38"/>
      <c r="F77" s="38"/>
      <c r="G77" s="38"/>
      <c r="H77" s="38"/>
      <c r="I77" s="38"/>
      <c r="J77" s="38"/>
      <c r="K77" s="38"/>
      <c r="L77" s="38"/>
    </row>
    <row r="78" spans="5:12" x14ac:dyDescent="0.25">
      <c r="E78" s="38"/>
      <c r="F78" s="38"/>
      <c r="G78" s="38"/>
      <c r="H78" s="38"/>
      <c r="I78" s="38"/>
      <c r="J78" s="38"/>
      <c r="K78" s="38"/>
      <c r="L78" s="38"/>
    </row>
    <row r="79" spans="5:12" x14ac:dyDescent="0.25">
      <c r="E79" s="38"/>
      <c r="F79" s="38"/>
      <c r="G79" s="38"/>
      <c r="H79" s="38"/>
      <c r="I79" s="38"/>
      <c r="J79" s="38"/>
      <c r="K79" s="38"/>
      <c r="L79" s="38"/>
    </row>
    <row r="80" spans="5:12" x14ac:dyDescent="0.25">
      <c r="E80" s="38"/>
      <c r="F80" s="38"/>
      <c r="G80" s="38"/>
      <c r="H80" s="38"/>
      <c r="I80" s="38"/>
      <c r="J80" s="38"/>
      <c r="K80" s="38"/>
      <c r="L80" s="38"/>
    </row>
    <row r="81" spans="5:12" x14ac:dyDescent="0.25">
      <c r="E81" s="38"/>
      <c r="F81" s="38"/>
      <c r="G81" s="38"/>
      <c r="H81" s="38"/>
      <c r="I81" s="38"/>
      <c r="J81" s="38"/>
      <c r="K81" s="38"/>
      <c r="L81" s="38"/>
    </row>
    <row r="82" spans="5:12" x14ac:dyDescent="0.25">
      <c r="E82" s="38"/>
      <c r="F82" s="38"/>
      <c r="G82" s="38"/>
      <c r="H82" s="38"/>
      <c r="I82" s="38"/>
      <c r="J82" s="38"/>
      <c r="K82" s="38"/>
      <c r="L82" s="38"/>
    </row>
    <row r="83" spans="5:12" x14ac:dyDescent="0.25">
      <c r="E83" s="38"/>
      <c r="F83" s="38"/>
      <c r="G83" s="38"/>
      <c r="H83" s="38"/>
      <c r="I83" s="38"/>
      <c r="J83" s="38"/>
      <c r="K83" s="38"/>
      <c r="L83" s="38"/>
    </row>
    <row r="84" spans="5:12" x14ac:dyDescent="0.25">
      <c r="E84" s="38"/>
      <c r="F84" s="38"/>
      <c r="G84" s="38"/>
      <c r="H84" s="38"/>
      <c r="I84" s="38"/>
      <c r="J84" s="38"/>
      <c r="K84" s="38"/>
      <c r="L84" s="38"/>
    </row>
    <row r="85" spans="5:12" x14ac:dyDescent="0.25">
      <c r="E85" s="38"/>
      <c r="F85" s="38"/>
      <c r="G85" s="38"/>
      <c r="H85" s="38"/>
      <c r="I85" s="38"/>
      <c r="J85" s="38"/>
      <c r="K85" s="38"/>
      <c r="L85" s="38"/>
    </row>
    <row r="86" spans="5:12" x14ac:dyDescent="0.25">
      <c r="E86" s="38"/>
      <c r="F86" s="38"/>
      <c r="G86" s="38"/>
      <c r="H86" s="38"/>
      <c r="I86" s="38"/>
      <c r="J86" s="38"/>
      <c r="K86" s="38"/>
      <c r="L86" s="38"/>
    </row>
    <row r="87" spans="5:12" x14ac:dyDescent="0.25">
      <c r="E87" s="38"/>
      <c r="F87" s="38"/>
      <c r="G87" s="38"/>
      <c r="H87" s="38"/>
      <c r="I87" s="38"/>
      <c r="J87" s="38"/>
      <c r="K87" s="38"/>
      <c r="L87" s="38"/>
    </row>
    <row r="88" spans="5:12" x14ac:dyDescent="0.25">
      <c r="E88" s="38"/>
      <c r="F88" s="38"/>
      <c r="G88" s="38"/>
      <c r="H88" s="38"/>
      <c r="I88" s="38"/>
      <c r="J88" s="38"/>
      <c r="K88" s="38"/>
      <c r="L88" s="38"/>
    </row>
    <row r="89" spans="5:12" x14ac:dyDescent="0.25">
      <c r="E89" s="38"/>
      <c r="F89" s="38"/>
      <c r="G89" s="38"/>
      <c r="H89" s="38"/>
      <c r="I89" s="38"/>
      <c r="J89" s="38"/>
      <c r="K89" s="38"/>
      <c r="L89" s="38"/>
    </row>
    <row r="90" spans="5:12" x14ac:dyDescent="0.25">
      <c r="E90" s="38"/>
      <c r="F90" s="38"/>
      <c r="G90" s="38"/>
      <c r="H90" s="38"/>
      <c r="I90" s="38"/>
      <c r="J90" s="38"/>
      <c r="K90" s="38"/>
      <c r="L90" s="38"/>
    </row>
    <row r="91" spans="5:12" x14ac:dyDescent="0.25">
      <c r="E91" s="38"/>
      <c r="F91" s="38"/>
      <c r="G91" s="38"/>
      <c r="H91" s="38"/>
      <c r="I91" s="38"/>
      <c r="J91" s="38"/>
      <c r="K91" s="38"/>
      <c r="L91" s="38"/>
    </row>
    <row r="92" spans="5:12" x14ac:dyDescent="0.25">
      <c r="E92" s="38"/>
      <c r="F92" s="38"/>
      <c r="G92" s="38"/>
      <c r="H92" s="38"/>
      <c r="I92" s="38"/>
      <c r="J92" s="38"/>
      <c r="K92" s="38"/>
      <c r="L92" s="38"/>
    </row>
    <row r="93" spans="5:12" x14ac:dyDescent="0.25">
      <c r="E93" s="38"/>
      <c r="F93" s="38"/>
      <c r="G93" s="38"/>
      <c r="H93" s="38"/>
      <c r="I93" s="38"/>
      <c r="J93" s="38"/>
      <c r="K93" s="38"/>
      <c r="L93" s="38"/>
    </row>
    <row r="94" spans="5:12" x14ac:dyDescent="0.25">
      <c r="E94" s="38"/>
      <c r="F94" s="38"/>
      <c r="G94" s="38"/>
      <c r="H94" s="38"/>
      <c r="I94" s="38"/>
      <c r="J94" s="38"/>
      <c r="K94" s="38"/>
      <c r="L94" s="38"/>
    </row>
    <row r="95" spans="5:12" x14ac:dyDescent="0.25">
      <c r="E95" s="38"/>
      <c r="F95" s="38"/>
      <c r="G95" s="38"/>
      <c r="H95" s="38"/>
      <c r="I95" s="38"/>
      <c r="J95" s="38"/>
      <c r="K95" s="38"/>
      <c r="L95" s="38"/>
    </row>
    <row r="96" spans="5:12" x14ac:dyDescent="0.25">
      <c r="E96" s="38"/>
      <c r="F96" s="38"/>
      <c r="G96" s="38"/>
      <c r="H96" s="38"/>
      <c r="I96" s="38"/>
      <c r="J96" s="38"/>
      <c r="K96" s="38"/>
      <c r="L96" s="38"/>
    </row>
    <row r="97" spans="5:12" x14ac:dyDescent="0.25">
      <c r="E97" s="38"/>
      <c r="F97" s="38"/>
      <c r="G97" s="38"/>
      <c r="H97" s="38"/>
      <c r="I97" s="38"/>
      <c r="J97" s="38"/>
      <c r="K97" s="38"/>
      <c r="L97" s="38"/>
    </row>
    <row r="98" spans="5:12" x14ac:dyDescent="0.25">
      <c r="E98" s="38"/>
      <c r="F98" s="38"/>
      <c r="G98" s="38"/>
      <c r="H98" s="38"/>
      <c r="I98" s="38"/>
      <c r="J98" s="38"/>
      <c r="K98" s="38"/>
      <c r="L98" s="38"/>
    </row>
    <row r="99" spans="5:12" x14ac:dyDescent="0.25">
      <c r="E99" s="38"/>
      <c r="F99" s="38"/>
      <c r="G99" s="38"/>
      <c r="H99" s="38"/>
      <c r="I99" s="38"/>
      <c r="J99" s="38"/>
      <c r="K99" s="38"/>
      <c r="L99" s="38"/>
    </row>
    <row r="100" spans="5:12" x14ac:dyDescent="0.25">
      <c r="E100" s="38"/>
      <c r="F100" s="38"/>
      <c r="G100" s="38"/>
      <c r="H100" s="38"/>
      <c r="I100" s="38"/>
      <c r="J100" s="38"/>
      <c r="K100" s="38"/>
      <c r="L100" s="38"/>
    </row>
    <row r="101" spans="5:12" x14ac:dyDescent="0.25">
      <c r="E101" s="38"/>
      <c r="F101" s="38"/>
      <c r="G101" s="38"/>
      <c r="H101" s="38"/>
      <c r="I101" s="38"/>
      <c r="J101" s="38"/>
      <c r="K101" s="38"/>
      <c r="L101" s="38"/>
    </row>
    <row r="102" spans="5:12" x14ac:dyDescent="0.25">
      <c r="E102" s="38"/>
      <c r="F102" s="38"/>
      <c r="G102" s="38"/>
      <c r="H102" s="38"/>
      <c r="I102" s="38"/>
      <c r="J102" s="38"/>
      <c r="K102" s="38"/>
      <c r="L102" s="38"/>
    </row>
    <row r="103" spans="5:12" x14ac:dyDescent="0.25">
      <c r="E103" s="38"/>
      <c r="F103" s="38"/>
      <c r="G103" s="38"/>
      <c r="H103" s="38"/>
      <c r="I103" s="38"/>
      <c r="J103" s="38"/>
      <c r="K103" s="38"/>
      <c r="L103" s="38"/>
    </row>
    <row r="104" spans="5:12" x14ac:dyDescent="0.25">
      <c r="E104" s="38"/>
      <c r="F104" s="38"/>
      <c r="G104" s="38"/>
      <c r="H104" s="38"/>
      <c r="I104" s="38"/>
      <c r="J104" s="38"/>
      <c r="K104" s="38"/>
      <c r="L104" s="38"/>
    </row>
    <row r="105" spans="5:12" x14ac:dyDescent="0.25">
      <c r="E105" s="38"/>
      <c r="F105" s="38"/>
      <c r="G105" s="38"/>
      <c r="H105" s="38"/>
      <c r="I105" s="38"/>
      <c r="J105" s="38"/>
      <c r="K105" s="38"/>
      <c r="L105" s="38"/>
    </row>
    <row r="106" spans="5:12" x14ac:dyDescent="0.25">
      <c r="E106" s="38"/>
      <c r="F106" s="38"/>
      <c r="G106" s="38"/>
      <c r="H106" s="38"/>
      <c r="I106" s="38"/>
      <c r="J106" s="38"/>
      <c r="K106" s="38"/>
      <c r="L106" s="38"/>
    </row>
    <row r="107" spans="5:12" x14ac:dyDescent="0.25">
      <c r="E107" s="38"/>
      <c r="F107" s="38"/>
      <c r="G107" s="38"/>
      <c r="H107" s="38"/>
      <c r="I107" s="38"/>
      <c r="J107" s="38"/>
      <c r="K107" s="38"/>
      <c r="L107" s="38"/>
    </row>
    <row r="108" spans="5:12" x14ac:dyDescent="0.25">
      <c r="E108" s="38"/>
      <c r="F108" s="38"/>
      <c r="G108" s="38"/>
      <c r="H108" s="38"/>
      <c r="I108" s="38"/>
      <c r="J108" s="38"/>
      <c r="K108" s="38"/>
      <c r="L108" s="38"/>
    </row>
    <row r="109" spans="5:12" x14ac:dyDescent="0.25">
      <c r="E109" s="38"/>
      <c r="F109" s="38"/>
      <c r="G109" s="38"/>
      <c r="H109" s="38"/>
      <c r="I109" s="38"/>
      <c r="J109" s="38"/>
      <c r="K109" s="38"/>
      <c r="L109" s="38"/>
    </row>
    <row r="110" spans="5:12" x14ac:dyDescent="0.25">
      <c r="E110" s="38"/>
      <c r="F110" s="38"/>
      <c r="G110" s="38"/>
      <c r="H110" s="38"/>
      <c r="I110" s="38"/>
      <c r="J110" s="38"/>
      <c r="K110" s="38"/>
      <c r="L110" s="38"/>
    </row>
    <row r="111" spans="5:12" x14ac:dyDescent="0.25">
      <c r="E111" s="38"/>
      <c r="F111" s="38"/>
      <c r="G111" s="38"/>
      <c r="H111" s="38"/>
      <c r="I111" s="38"/>
      <c r="J111" s="38"/>
      <c r="K111" s="38"/>
      <c r="L111" s="38"/>
    </row>
    <row r="112" spans="5:12" x14ac:dyDescent="0.25">
      <c r="E112" s="38"/>
      <c r="F112" s="38"/>
      <c r="G112" s="38"/>
      <c r="H112" s="38"/>
      <c r="I112" s="38"/>
      <c r="J112" s="38"/>
      <c r="K112" s="38"/>
      <c r="L112" s="38"/>
    </row>
    <row r="113" spans="5:12" x14ac:dyDescent="0.25">
      <c r="E113" s="38"/>
      <c r="F113" s="38"/>
      <c r="G113" s="38"/>
      <c r="H113" s="38"/>
      <c r="I113" s="38"/>
      <c r="J113" s="38"/>
      <c r="K113" s="38"/>
      <c r="L113" s="38"/>
    </row>
    <row r="114" spans="5:12" x14ac:dyDescent="0.25">
      <c r="E114" s="38"/>
      <c r="F114" s="38"/>
      <c r="G114" s="38"/>
      <c r="H114" s="38"/>
      <c r="I114" s="38"/>
      <c r="J114" s="38"/>
      <c r="K114" s="38"/>
      <c r="L114" s="38"/>
    </row>
    <row r="115" spans="5:12" x14ac:dyDescent="0.25">
      <c r="E115" s="38"/>
      <c r="F115" s="38"/>
      <c r="G115" s="38"/>
      <c r="H115" s="38"/>
      <c r="I115" s="38"/>
      <c r="J115" s="38"/>
      <c r="K115" s="38"/>
      <c r="L115" s="38"/>
    </row>
    <row r="116" spans="5:12" x14ac:dyDescent="0.25">
      <c r="E116" s="38"/>
      <c r="F116" s="38"/>
      <c r="G116" s="38"/>
      <c r="H116" s="38"/>
      <c r="I116" s="38"/>
      <c r="J116" s="38"/>
      <c r="K116" s="38"/>
      <c r="L116" s="38"/>
    </row>
    <row r="117" spans="5:12" x14ac:dyDescent="0.25">
      <c r="E117" s="38"/>
      <c r="F117" s="38"/>
      <c r="G117" s="38"/>
      <c r="H117" s="38"/>
      <c r="I117" s="38"/>
      <c r="J117" s="38"/>
      <c r="K117" s="38"/>
      <c r="L117" s="38"/>
    </row>
    <row r="118" spans="5:12" x14ac:dyDescent="0.25">
      <c r="E118" s="38"/>
      <c r="F118" s="38"/>
      <c r="G118" s="38"/>
      <c r="H118" s="38"/>
      <c r="I118" s="38"/>
      <c r="J118" s="38"/>
      <c r="K118" s="38"/>
      <c r="L118" s="38"/>
    </row>
    <row r="119" spans="5:12" x14ac:dyDescent="0.25">
      <c r="E119" s="38"/>
      <c r="F119" s="38"/>
      <c r="G119" s="38"/>
      <c r="H119" s="38"/>
      <c r="I119" s="38"/>
      <c r="J119" s="38"/>
      <c r="K119" s="38"/>
      <c r="L119" s="38"/>
    </row>
    <row r="120" spans="5:12" x14ac:dyDescent="0.25">
      <c r="E120" s="38"/>
      <c r="F120" s="38"/>
      <c r="G120" s="38"/>
      <c r="H120" s="38"/>
      <c r="I120" s="38"/>
      <c r="J120" s="38"/>
      <c r="K120" s="38"/>
      <c r="L120" s="38"/>
    </row>
    <row r="121" spans="5:12" x14ac:dyDescent="0.25">
      <c r="E121" s="38"/>
      <c r="F121" s="38"/>
      <c r="G121" s="38"/>
      <c r="H121" s="38"/>
      <c r="I121" s="38"/>
      <c r="J121" s="38"/>
      <c r="K121" s="38"/>
      <c r="L121" s="38"/>
    </row>
    <row r="122" spans="5:12" x14ac:dyDescent="0.25">
      <c r="E122" s="38"/>
      <c r="F122" s="38"/>
      <c r="G122" s="38"/>
      <c r="H122" s="38"/>
      <c r="I122" s="38"/>
      <c r="J122" s="38"/>
      <c r="K122" s="38"/>
      <c r="L122" s="38"/>
    </row>
    <row r="123" spans="5:12" x14ac:dyDescent="0.25">
      <c r="E123" s="38"/>
      <c r="F123" s="38"/>
      <c r="G123" s="38"/>
      <c r="H123" s="38"/>
      <c r="I123" s="38"/>
      <c r="J123" s="38"/>
      <c r="K123" s="38"/>
      <c r="L123" s="38"/>
    </row>
    <row r="124" spans="5:12" x14ac:dyDescent="0.25">
      <c r="E124" s="38"/>
      <c r="F124" s="38"/>
      <c r="G124" s="38"/>
      <c r="H124" s="38"/>
      <c r="I124" s="38"/>
      <c r="J124" s="38"/>
      <c r="K124" s="38"/>
      <c r="L124" s="38"/>
    </row>
    <row r="125" spans="5:12" x14ac:dyDescent="0.25">
      <c r="E125" s="38"/>
      <c r="F125" s="38"/>
      <c r="G125" s="38"/>
      <c r="H125" s="38"/>
      <c r="I125" s="38"/>
      <c r="J125" s="38"/>
      <c r="K125" s="38"/>
      <c r="L125" s="38"/>
    </row>
    <row r="126" spans="5:12" x14ac:dyDescent="0.25">
      <c r="E126" s="38"/>
      <c r="F126" s="38"/>
      <c r="G126" s="38"/>
      <c r="H126" s="38"/>
      <c r="I126" s="38"/>
      <c r="J126" s="38"/>
      <c r="K126" s="38"/>
      <c r="L126" s="38"/>
    </row>
    <row r="127" spans="5:12" x14ac:dyDescent="0.25">
      <c r="E127" s="38"/>
      <c r="F127" s="38"/>
      <c r="G127" s="38"/>
      <c r="H127" s="38"/>
      <c r="I127" s="38"/>
      <c r="J127" s="38"/>
      <c r="K127" s="38"/>
      <c r="L127" s="38"/>
    </row>
    <row r="128" spans="5:12" x14ac:dyDescent="0.25">
      <c r="E128" s="38"/>
      <c r="F128" s="38"/>
      <c r="G128" s="38"/>
      <c r="H128" s="38"/>
      <c r="I128" s="38"/>
      <c r="J128" s="38"/>
      <c r="K128" s="38"/>
      <c r="L128" s="38"/>
    </row>
    <row r="129" spans="5:12" x14ac:dyDescent="0.25">
      <c r="E129" s="38"/>
      <c r="F129" s="38"/>
      <c r="G129" s="38"/>
      <c r="H129" s="38"/>
      <c r="I129" s="38"/>
      <c r="J129" s="38"/>
      <c r="K129" s="38"/>
      <c r="L129" s="38"/>
    </row>
    <row r="130" spans="5:12" x14ac:dyDescent="0.25">
      <c r="E130" s="38"/>
      <c r="F130" s="38"/>
      <c r="G130" s="38"/>
      <c r="H130" s="38"/>
      <c r="I130" s="38"/>
      <c r="J130" s="38"/>
      <c r="K130" s="38"/>
      <c r="L130" s="38"/>
    </row>
    <row r="131" spans="5:12" x14ac:dyDescent="0.25">
      <c r="E131" s="38"/>
      <c r="F131" s="38"/>
      <c r="G131" s="38"/>
      <c r="H131" s="38"/>
      <c r="I131" s="38"/>
      <c r="J131" s="38"/>
      <c r="K131" s="38"/>
      <c r="L131" s="38"/>
    </row>
    <row r="132" spans="5:12" x14ac:dyDescent="0.25">
      <c r="E132" s="38"/>
      <c r="F132" s="38"/>
      <c r="G132" s="38"/>
      <c r="H132" s="38"/>
      <c r="I132" s="38"/>
      <c r="J132" s="38"/>
      <c r="K132" s="38"/>
      <c r="L132" s="38"/>
    </row>
    <row r="133" spans="5:12" x14ac:dyDescent="0.25">
      <c r="E133" s="38"/>
      <c r="F133" s="38"/>
      <c r="G133" s="38"/>
      <c r="H133" s="38"/>
      <c r="I133" s="38"/>
      <c r="J133" s="38"/>
      <c r="K133" s="38"/>
      <c r="L133" s="38"/>
    </row>
    <row r="134" spans="5:12" x14ac:dyDescent="0.25">
      <c r="E134" s="38"/>
      <c r="F134" s="38"/>
      <c r="G134" s="38"/>
      <c r="H134" s="38"/>
      <c r="I134" s="38"/>
      <c r="J134" s="38"/>
      <c r="K134" s="38"/>
      <c r="L134" s="38"/>
    </row>
    <row r="135" spans="5:12" x14ac:dyDescent="0.25">
      <c r="E135" s="38"/>
      <c r="F135" s="38"/>
      <c r="G135" s="38"/>
      <c r="H135" s="38"/>
      <c r="I135" s="38"/>
      <c r="J135" s="38"/>
      <c r="K135" s="38"/>
      <c r="L135" s="38"/>
    </row>
    <row r="136" spans="5:12" x14ac:dyDescent="0.25">
      <c r="E136" s="38"/>
      <c r="F136" s="38"/>
      <c r="G136" s="38"/>
      <c r="H136" s="38"/>
      <c r="I136" s="38"/>
      <c r="J136" s="38"/>
      <c r="K136" s="38"/>
      <c r="L136" s="38"/>
    </row>
    <row r="137" spans="5:12" x14ac:dyDescent="0.25">
      <c r="E137" s="38"/>
      <c r="F137" s="38"/>
      <c r="G137" s="38"/>
      <c r="H137" s="38"/>
      <c r="I137" s="38"/>
      <c r="J137" s="38"/>
      <c r="K137" s="38"/>
      <c r="L137" s="38"/>
    </row>
    <row r="138" spans="5:12" x14ac:dyDescent="0.25">
      <c r="E138" s="38"/>
      <c r="F138" s="38"/>
      <c r="G138" s="38"/>
      <c r="H138" s="38"/>
      <c r="I138" s="38"/>
      <c r="J138" s="38"/>
      <c r="K138" s="38"/>
      <c r="L138" s="38"/>
    </row>
    <row r="139" spans="5:12" x14ac:dyDescent="0.25">
      <c r="E139" s="38"/>
      <c r="F139" s="38"/>
      <c r="G139" s="38"/>
      <c r="H139" s="38"/>
      <c r="I139" s="38"/>
      <c r="J139" s="38"/>
      <c r="K139" s="38"/>
      <c r="L139" s="38"/>
    </row>
    <row r="140" spans="5:12" x14ac:dyDescent="0.25">
      <c r="E140" s="38"/>
      <c r="F140" s="38"/>
      <c r="G140" s="38"/>
      <c r="H140" s="38"/>
      <c r="I140" s="38"/>
      <c r="J140" s="38"/>
      <c r="K140" s="38"/>
      <c r="L140" s="38"/>
    </row>
    <row r="141" spans="5:12" x14ac:dyDescent="0.25">
      <c r="E141" s="38"/>
      <c r="F141" s="38"/>
      <c r="G141" s="38"/>
      <c r="H141" s="38"/>
      <c r="I141" s="38"/>
      <c r="J141" s="38"/>
      <c r="K141" s="38"/>
      <c r="L141" s="38"/>
    </row>
    <row r="142" spans="5:12" x14ac:dyDescent="0.25">
      <c r="E142" s="38"/>
      <c r="F142" s="38"/>
      <c r="G142" s="38"/>
      <c r="H142" s="38"/>
      <c r="I142" s="38"/>
      <c r="J142" s="38"/>
      <c r="K142" s="38"/>
      <c r="L142" s="38"/>
    </row>
    <row r="143" spans="5:12" x14ac:dyDescent="0.25">
      <c r="E143" s="38"/>
      <c r="F143" s="38"/>
      <c r="G143" s="38"/>
      <c r="H143" s="38"/>
      <c r="I143" s="38"/>
      <c r="J143" s="38"/>
      <c r="K143" s="38"/>
      <c r="L143" s="38"/>
    </row>
    <row r="144" spans="5:12" x14ac:dyDescent="0.25">
      <c r="E144" s="38"/>
      <c r="F144" s="38"/>
      <c r="G144" s="38"/>
      <c r="H144" s="38"/>
      <c r="I144" s="38"/>
      <c r="J144" s="38"/>
      <c r="K144" s="38"/>
      <c r="L144" s="38"/>
    </row>
    <row r="145" spans="5:12" x14ac:dyDescent="0.25">
      <c r="E145" s="38"/>
      <c r="F145" s="38"/>
      <c r="G145" s="38"/>
      <c r="H145" s="38"/>
      <c r="I145" s="38"/>
      <c r="J145" s="38"/>
      <c r="K145" s="38"/>
      <c r="L145" s="38"/>
    </row>
    <row r="146" spans="5:12" x14ac:dyDescent="0.25">
      <c r="E146" s="38"/>
      <c r="F146" s="38"/>
      <c r="G146" s="38"/>
      <c r="H146" s="38"/>
      <c r="I146" s="38"/>
      <c r="J146" s="38"/>
      <c r="K146" s="38"/>
      <c r="L146" s="38"/>
    </row>
    <row r="147" spans="5:12" x14ac:dyDescent="0.25">
      <c r="E147" s="38"/>
      <c r="F147" s="38"/>
      <c r="G147" s="38"/>
      <c r="H147" s="38"/>
      <c r="I147" s="38"/>
      <c r="J147" s="38"/>
      <c r="K147" s="38"/>
      <c r="L147" s="38"/>
    </row>
    <row r="148" spans="5:12" x14ac:dyDescent="0.25">
      <c r="E148" s="38"/>
      <c r="F148" s="38"/>
      <c r="G148" s="38"/>
      <c r="H148" s="38"/>
      <c r="I148" s="38"/>
      <c r="J148" s="38"/>
      <c r="K148" s="38"/>
      <c r="L148" s="38"/>
    </row>
    <row r="149" spans="5:12" x14ac:dyDescent="0.25">
      <c r="E149" s="38"/>
      <c r="F149" s="38"/>
      <c r="G149" s="38"/>
      <c r="H149" s="38"/>
      <c r="I149" s="38"/>
      <c r="J149" s="38"/>
      <c r="K149" s="38"/>
      <c r="L149" s="38"/>
    </row>
    <row r="150" spans="5:12" x14ac:dyDescent="0.25">
      <c r="E150" s="38"/>
      <c r="F150" s="38"/>
      <c r="G150" s="38"/>
      <c r="H150" s="38"/>
      <c r="I150" s="38"/>
      <c r="J150" s="38"/>
      <c r="K150" s="38"/>
      <c r="L150" s="38"/>
    </row>
    <row r="151" spans="5:12" x14ac:dyDescent="0.25">
      <c r="E151" s="38"/>
      <c r="F151" s="38"/>
      <c r="G151" s="38"/>
      <c r="H151" s="38"/>
      <c r="I151" s="38"/>
      <c r="J151" s="38"/>
      <c r="K151" s="38"/>
      <c r="L151" s="38"/>
    </row>
    <row r="152" spans="5:12" x14ac:dyDescent="0.25">
      <c r="E152" s="38"/>
      <c r="F152" s="38"/>
      <c r="G152" s="38"/>
      <c r="H152" s="38"/>
      <c r="I152" s="38"/>
      <c r="J152" s="38"/>
      <c r="K152" s="38"/>
      <c r="L152" s="38"/>
    </row>
    <row r="153" spans="5:12" x14ac:dyDescent="0.25">
      <c r="E153" s="38"/>
      <c r="F153" s="38"/>
      <c r="G153" s="38"/>
      <c r="H153" s="38"/>
      <c r="I153" s="38"/>
      <c r="J153" s="38"/>
      <c r="K153" s="38"/>
      <c r="L153" s="38"/>
    </row>
    <row r="154" spans="5:12" x14ac:dyDescent="0.25">
      <c r="E154" s="38"/>
      <c r="F154" s="38"/>
      <c r="G154" s="38"/>
      <c r="H154" s="38"/>
      <c r="I154" s="38"/>
      <c r="J154" s="38"/>
      <c r="K154" s="38"/>
      <c r="L154" s="38"/>
    </row>
    <row r="155" spans="5:12" x14ac:dyDescent="0.25">
      <c r="E155" s="38"/>
      <c r="F155" s="38"/>
      <c r="G155" s="38"/>
      <c r="H155" s="38"/>
      <c r="I155" s="38"/>
      <c r="J155" s="38"/>
      <c r="K155" s="38"/>
      <c r="L155" s="38"/>
    </row>
    <row r="156" spans="5:12" x14ac:dyDescent="0.25">
      <c r="E156" s="38"/>
      <c r="F156" s="38"/>
      <c r="G156" s="38"/>
      <c r="H156" s="38"/>
      <c r="I156" s="38"/>
      <c r="J156" s="38"/>
      <c r="K156" s="38"/>
      <c r="L156" s="38"/>
    </row>
    <row r="157" spans="5:12" x14ac:dyDescent="0.25">
      <c r="E157" s="38"/>
      <c r="F157" s="38"/>
      <c r="G157" s="38"/>
      <c r="H157" s="38"/>
      <c r="I157" s="38"/>
      <c r="J157" s="38"/>
      <c r="K157" s="38"/>
      <c r="L157" s="38"/>
    </row>
    <row r="158" spans="5:12" x14ac:dyDescent="0.25">
      <c r="E158" s="38"/>
      <c r="F158" s="38"/>
      <c r="G158" s="38"/>
      <c r="H158" s="38"/>
      <c r="I158" s="38"/>
      <c r="J158" s="38"/>
      <c r="K158" s="38"/>
      <c r="L158" s="38"/>
    </row>
    <row r="159" spans="5:12" x14ac:dyDescent="0.25">
      <c r="E159" s="38"/>
      <c r="F159" s="38"/>
      <c r="G159" s="38"/>
      <c r="H159" s="38"/>
      <c r="I159" s="38"/>
      <c r="J159" s="38"/>
      <c r="K159" s="38"/>
      <c r="L159" s="38"/>
    </row>
    <row r="160" spans="5:12" x14ac:dyDescent="0.25">
      <c r="E160" s="38"/>
      <c r="F160" s="38"/>
      <c r="G160" s="38"/>
      <c r="H160" s="38"/>
      <c r="I160" s="38"/>
      <c r="J160" s="38"/>
      <c r="K160" s="38"/>
      <c r="L160" s="38"/>
    </row>
    <row r="161" spans="5:12" x14ac:dyDescent="0.25">
      <c r="E161" s="38"/>
      <c r="F161" s="38"/>
      <c r="G161" s="38"/>
      <c r="H161" s="38"/>
      <c r="I161" s="38"/>
      <c r="J161" s="38"/>
      <c r="K161" s="38"/>
      <c r="L161" s="38"/>
    </row>
    <row r="162" spans="5:12" x14ac:dyDescent="0.25">
      <c r="E162" s="38"/>
      <c r="F162" s="38"/>
      <c r="G162" s="38"/>
      <c r="H162" s="38"/>
      <c r="I162" s="38"/>
      <c r="J162" s="38"/>
      <c r="K162" s="38"/>
      <c r="L162" s="38"/>
    </row>
    <row r="163" spans="5:12" x14ac:dyDescent="0.25">
      <c r="E163" s="38"/>
      <c r="F163" s="38"/>
      <c r="G163" s="38"/>
      <c r="H163" s="38"/>
      <c r="I163" s="38"/>
      <c r="J163" s="38"/>
      <c r="K163" s="38"/>
      <c r="L163" s="38"/>
    </row>
  </sheetData>
  <sheetProtection algorithmName="SHA-512" hashValue="qXglEYtcCdt3U+M5TZzpuyJydff8+jevuoPl5AqtlMQ1roZpAYHDkBiwT9HdoxGXciauDc7lBIw1qfckkQkRVg==" saltValue="BV5zrHLsknZ1FpMVHRLjaQ==" spinCount="100000" sheet="1" insertColumns="0" selectLockedCells="1"/>
  <customSheetViews>
    <customSheetView guid="{4652D98A-10A8-4A41-BE02-6BC110D8BB01}" showGridLines="0">
      <pane xSplit="4" ySplit="4" topLeftCell="E14" activePane="bottomRight" state="frozen"/>
      <selection pane="bottomRight" activeCell="E40" sqref="E40"/>
      <pageMargins left="0.7" right="0.7" top="0.78740157499999996" bottom="0.78740157499999996" header="0.3" footer="0.3"/>
    </customSheetView>
  </customSheetViews>
  <mergeCells count="4">
    <mergeCell ref="N3:P3"/>
    <mergeCell ref="B1:L1"/>
    <mergeCell ref="E3:H3"/>
    <mergeCell ref="R4:S4"/>
  </mergeCells>
  <conditionalFormatting sqref="B5:L35">
    <cfRule type="expression" dxfId="9" priority="2" stopIfTrue="1">
      <formula>WEEKDAY($B5,2)&gt;5</formula>
    </cfRule>
  </conditionalFormatting>
  <pageMargins left="0.7" right="0.7" top="0.78740157499999996" bottom="0.78740157499999996"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 stopIfTrue="1" id="{02457255-20CB-4F58-891D-4C2E8A87FF7E}">
            <xm:f>MATCH($B5,Feiertage!$B$2:$B$49,0)&gt;0</xm:f>
            <x14:dxf>
              <fill>
                <patternFill>
                  <bgColor theme="5" tint="0.59996337778862885"/>
                </patternFill>
              </fill>
            </x14:dxf>
          </x14:cfRule>
          <xm:sqref>B5:L35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Januar</vt:lpstr>
      <vt:lpstr>Februar</vt:lpstr>
      <vt:lpstr>März</vt:lpstr>
      <vt:lpstr>April</vt:lpstr>
      <vt:lpstr>Mai</vt:lpstr>
      <vt:lpstr>Juni</vt:lpstr>
      <vt:lpstr>Juli</vt:lpstr>
      <vt:lpstr>August</vt:lpstr>
      <vt:lpstr>September</vt:lpstr>
      <vt:lpstr>Oktober</vt:lpstr>
      <vt:lpstr>November</vt:lpstr>
      <vt:lpstr>Dezember</vt:lpstr>
      <vt:lpstr>Feiertage</vt:lpstr>
      <vt:lpstr>Jahresübersicht</vt:lpstr>
      <vt:lpstr>Januar!Druckbereich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Sejla Memic</dc:creator>
  <cp:lastModifiedBy>memic</cp:lastModifiedBy>
  <cp:lastPrinted>2017-12-12T23:11:22Z</cp:lastPrinted>
  <dcterms:created xsi:type="dcterms:W3CDTF">2017-09-20T18:53:26Z</dcterms:created>
  <dcterms:modified xsi:type="dcterms:W3CDTF">2019-02-10T21:56:43Z</dcterms:modified>
</cp:coreProperties>
</file>