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opbox\Condivisi\OFFICE-LERNEN\Urlaubskalender\"/>
    </mc:Choice>
  </mc:AlternateContent>
  <xr:revisionPtr revIDLastSave="0" documentId="8_{801F878D-5F4A-4A3A-844E-96AC90DA3E16}" xr6:coauthVersionLast="31" xr6:coauthVersionMax="31" xr10:uidLastSave="{00000000-0000-0000-0000-000000000000}"/>
  <workbookProtection workbookAlgorithmName="SHA-512" workbookHashValue="gw7A6LkxTvflOJvjSlaDokJjC0tWF5OAR346Uh15o8M4DvJnvMfL1Xhkq8X+vUMda2mCsbdjijl6LZZ/fZ0InA==" workbookSaltValue="88iMaVIy76r8+XpwQqhYrg==" workbookSpinCount="100000" lockStructure="1"/>
  <bookViews>
    <workbookView xWindow="0" yWindow="0" windowWidth="18210" windowHeight="8970" tabRatio="698" activeTab="1" xr2:uid="{CF7168F0-A467-432A-B94E-118ED677AAE5}"/>
  </bookViews>
  <sheets>
    <sheet name="Feiertage" sheetId="14" r:id="rId1"/>
    <sheet name="Januar" sheetId="1" r:id="rId2"/>
    <sheet name="Februar" sheetId="2" r:id="rId3"/>
    <sheet name="März" sheetId="3" r:id="rId4"/>
    <sheet name="April" sheetId="4" r:id="rId5"/>
    <sheet name="Mai" sheetId="5" r:id="rId6"/>
    <sheet name="Juni" sheetId="6" r:id="rId7"/>
    <sheet name="Juli" sheetId="7" r:id="rId8"/>
    <sheet name="August" sheetId="8" r:id="rId9"/>
    <sheet name="September" sheetId="9" r:id="rId10"/>
    <sheet name="Oktober" sheetId="10" r:id="rId11"/>
    <sheet name="November" sheetId="11" r:id="rId12"/>
    <sheet name="Dezember" sheetId="12" r:id="rId13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B1" i="14" l="1"/>
  <c r="B33" i="14" l="1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" i="14" l="1"/>
  <c r="B4" i="14"/>
  <c r="B27" i="14"/>
  <c r="B29" i="14"/>
  <c r="B28" i="14"/>
  <c r="B26" i="14"/>
  <c r="B25" i="14"/>
  <c r="B24" i="14"/>
  <c r="B22" i="14"/>
  <c r="B19" i="14"/>
  <c r="B16" i="14"/>
  <c r="B12" i="14"/>
  <c r="A32" i="14" l="1"/>
  <c r="B32" i="14" s="1"/>
  <c r="A17" i="14"/>
  <c r="A8" i="14"/>
  <c r="A16" i="14" s="1"/>
  <c r="B17" i="14"/>
  <c r="A2" i="14"/>
  <c r="B2" i="14" s="1"/>
  <c r="A3" i="14"/>
  <c r="B3" i="14" s="1"/>
  <c r="A31" i="14"/>
  <c r="B31" i="14" s="1"/>
  <c r="A4" i="14"/>
  <c r="A10" i="14"/>
  <c r="B10" i="14" s="1"/>
  <c r="A18" i="14"/>
  <c r="B18" i="14" s="1"/>
  <c r="A20" i="14"/>
  <c r="B20" i="14" s="1"/>
  <c r="A22" i="14"/>
  <c r="A24" i="14"/>
  <c r="A26" i="14"/>
  <c r="A28" i="14"/>
  <c r="A30" i="14"/>
  <c r="B30" i="14" s="1"/>
  <c r="A12" i="14"/>
  <c r="A19" i="14"/>
  <c r="A21" i="14"/>
  <c r="B21" i="14" s="1"/>
  <c r="A23" i="14"/>
  <c r="B23" i="14" s="1"/>
  <c r="A25" i="14"/>
  <c r="A27" i="14"/>
  <c r="A29" i="14"/>
  <c r="A13" i="14" l="1"/>
  <c r="B13" i="14" s="1"/>
  <c r="A11" i="14"/>
  <c r="B11" i="14" s="1"/>
  <c r="A7" i="14"/>
  <c r="B7" i="14" s="1"/>
  <c r="A5" i="14"/>
  <c r="A14" i="14"/>
  <c r="B14" i="14" s="1"/>
  <c r="B8" i="14"/>
  <c r="A6" i="14"/>
  <c r="B6" i="14" s="1"/>
  <c r="A9" i="14"/>
  <c r="B9" i="14" s="1"/>
  <c r="A15" i="14"/>
  <c r="B15" i="14" s="1"/>
  <c r="A5" i="12" l="1"/>
  <c r="A6" i="12"/>
  <c r="A7" i="12"/>
  <c r="A8" i="12"/>
  <c r="A9" i="12"/>
  <c r="A10" i="12"/>
  <c r="A11" i="12"/>
  <c r="A12" i="12"/>
  <c r="A13" i="12"/>
  <c r="A4" i="12"/>
  <c r="A5" i="11"/>
  <c r="A6" i="11"/>
  <c r="A7" i="11"/>
  <c r="A8" i="11"/>
  <c r="A9" i="11"/>
  <c r="A10" i="11"/>
  <c r="A11" i="11"/>
  <c r="A12" i="11"/>
  <c r="A13" i="11"/>
  <c r="A4" i="11"/>
  <c r="A5" i="10"/>
  <c r="A6" i="10"/>
  <c r="A7" i="10"/>
  <c r="A8" i="10"/>
  <c r="A9" i="10"/>
  <c r="A10" i="10"/>
  <c r="A11" i="10"/>
  <c r="A12" i="10"/>
  <c r="A13" i="10"/>
  <c r="A4" i="10"/>
  <c r="A5" i="9"/>
  <c r="A6" i="9"/>
  <c r="A7" i="9"/>
  <c r="A8" i="9"/>
  <c r="A9" i="9"/>
  <c r="A10" i="9"/>
  <c r="A11" i="9"/>
  <c r="A12" i="9"/>
  <c r="A13" i="9"/>
  <c r="A4" i="9"/>
  <c r="A5" i="8"/>
  <c r="A6" i="8"/>
  <c r="A7" i="8"/>
  <c r="A8" i="8"/>
  <c r="A9" i="8"/>
  <c r="A10" i="8"/>
  <c r="A11" i="8"/>
  <c r="A12" i="8"/>
  <c r="A13" i="8"/>
  <c r="A4" i="8"/>
  <c r="A5" i="7"/>
  <c r="A6" i="7"/>
  <c r="A7" i="7"/>
  <c r="A8" i="7"/>
  <c r="A9" i="7"/>
  <c r="A10" i="7"/>
  <c r="A11" i="7"/>
  <c r="A12" i="7"/>
  <c r="A13" i="7"/>
  <c r="A4" i="7"/>
  <c r="A5" i="6"/>
  <c r="A6" i="6"/>
  <c r="A7" i="6"/>
  <c r="A8" i="6"/>
  <c r="A9" i="6"/>
  <c r="A10" i="6"/>
  <c r="A11" i="6"/>
  <c r="A12" i="6"/>
  <c r="A13" i="6"/>
  <c r="A4" i="6"/>
  <c r="A5" i="5"/>
  <c r="A6" i="5"/>
  <c r="A7" i="5"/>
  <c r="A8" i="5"/>
  <c r="A9" i="5"/>
  <c r="A10" i="5"/>
  <c r="A11" i="5"/>
  <c r="A12" i="5"/>
  <c r="A13" i="5"/>
  <c r="A4" i="5"/>
  <c r="A5" i="4"/>
  <c r="A6" i="4"/>
  <c r="A7" i="4"/>
  <c r="A8" i="4"/>
  <c r="A9" i="4"/>
  <c r="A10" i="4"/>
  <c r="A11" i="4"/>
  <c r="A12" i="4"/>
  <c r="A13" i="4"/>
  <c r="A4" i="4"/>
  <c r="A5" i="3"/>
  <c r="A6" i="3"/>
  <c r="A7" i="3"/>
  <c r="A8" i="3"/>
  <c r="A9" i="3"/>
  <c r="A10" i="3"/>
  <c r="A11" i="3"/>
  <c r="A12" i="3"/>
  <c r="A13" i="3"/>
  <c r="A4" i="3"/>
  <c r="A5" i="2"/>
  <c r="A6" i="2"/>
  <c r="A7" i="2"/>
  <c r="A8" i="2"/>
  <c r="A9" i="2"/>
  <c r="A10" i="2"/>
  <c r="A11" i="2"/>
  <c r="A12" i="2"/>
  <c r="A13" i="2"/>
  <c r="C3" i="11" l="1"/>
  <c r="C3" i="9"/>
  <c r="C3" i="6"/>
  <c r="C3" i="4"/>
  <c r="C3" i="3"/>
  <c r="C3" i="12"/>
  <c r="C3" i="10"/>
  <c r="C3" i="8"/>
  <c r="C3" i="7"/>
  <c r="D3" i="7" s="1"/>
  <c r="C3" i="5"/>
  <c r="AH5" i="1"/>
  <c r="AE5" i="2" s="1"/>
  <c r="AH5" i="3" s="1"/>
  <c r="AG5" i="4" s="1"/>
  <c r="AH5" i="5" s="1"/>
  <c r="AG5" i="6" s="1"/>
  <c r="AH5" i="7" s="1"/>
  <c r="AH5" i="8" s="1"/>
  <c r="AG5" i="9" s="1"/>
  <c r="AH5" i="10" s="1"/>
  <c r="AG5" i="11" s="1"/>
  <c r="AH5" i="12" s="1"/>
  <c r="AH6" i="1"/>
  <c r="AE6" i="2" s="1"/>
  <c r="AH6" i="3" s="1"/>
  <c r="AG6" i="4" s="1"/>
  <c r="AH6" i="5" s="1"/>
  <c r="AG6" i="6" s="1"/>
  <c r="AH6" i="7" s="1"/>
  <c r="AH6" i="8" s="1"/>
  <c r="AG6" i="9" s="1"/>
  <c r="AH6" i="10" s="1"/>
  <c r="AG6" i="11" s="1"/>
  <c r="AH6" i="12" s="1"/>
  <c r="AH7" i="1"/>
  <c r="AE7" i="2" s="1"/>
  <c r="AH7" i="3" s="1"/>
  <c r="AG7" i="4" s="1"/>
  <c r="AH7" i="5" s="1"/>
  <c r="AG7" i="6" s="1"/>
  <c r="AH7" i="7" s="1"/>
  <c r="AH7" i="8" s="1"/>
  <c r="AG7" i="9" s="1"/>
  <c r="AH7" i="10" s="1"/>
  <c r="AG7" i="11" s="1"/>
  <c r="AH7" i="12" s="1"/>
  <c r="AH8" i="1"/>
  <c r="AE8" i="2" s="1"/>
  <c r="AH8" i="3" s="1"/>
  <c r="AG8" i="4" s="1"/>
  <c r="AH8" i="5" s="1"/>
  <c r="AG8" i="6" s="1"/>
  <c r="AH8" i="7" s="1"/>
  <c r="AH8" i="8" s="1"/>
  <c r="AG8" i="9" s="1"/>
  <c r="AH8" i="10" s="1"/>
  <c r="AG8" i="11" s="1"/>
  <c r="AH8" i="12" s="1"/>
  <c r="AH9" i="1"/>
  <c r="AE9" i="2" s="1"/>
  <c r="AH9" i="3" s="1"/>
  <c r="AG9" i="4" s="1"/>
  <c r="AH9" i="5" s="1"/>
  <c r="AG9" i="6" s="1"/>
  <c r="AH9" i="7" s="1"/>
  <c r="AH9" i="8" s="1"/>
  <c r="AG9" i="9" s="1"/>
  <c r="AH9" i="10" s="1"/>
  <c r="AG9" i="11" s="1"/>
  <c r="AH9" i="12" s="1"/>
  <c r="AH10" i="1"/>
  <c r="AE10" i="2" s="1"/>
  <c r="AH10" i="3" s="1"/>
  <c r="AG10" i="4" s="1"/>
  <c r="AH10" i="5" s="1"/>
  <c r="AG10" i="6" s="1"/>
  <c r="AH10" i="7" s="1"/>
  <c r="AH10" i="8" s="1"/>
  <c r="AG10" i="9" s="1"/>
  <c r="AH10" i="10" s="1"/>
  <c r="AG10" i="11" s="1"/>
  <c r="AH10" i="12" s="1"/>
  <c r="AH11" i="1"/>
  <c r="AE11" i="2" s="1"/>
  <c r="AH11" i="3" s="1"/>
  <c r="AG11" i="4" s="1"/>
  <c r="AH11" i="5" s="1"/>
  <c r="AG11" i="6" s="1"/>
  <c r="AH11" i="7" s="1"/>
  <c r="AH11" i="8" s="1"/>
  <c r="AG11" i="9" s="1"/>
  <c r="AH11" i="10" s="1"/>
  <c r="AG11" i="11" s="1"/>
  <c r="AH11" i="12" s="1"/>
  <c r="AH12" i="1"/>
  <c r="AE12" i="2" s="1"/>
  <c r="AH12" i="3" s="1"/>
  <c r="AG12" i="4" s="1"/>
  <c r="AH12" i="5" s="1"/>
  <c r="AG12" i="6" s="1"/>
  <c r="AH12" i="7" s="1"/>
  <c r="AH12" i="8" s="1"/>
  <c r="AG12" i="9" s="1"/>
  <c r="AH12" i="10" s="1"/>
  <c r="AG12" i="11" s="1"/>
  <c r="AH12" i="12" s="1"/>
  <c r="AH13" i="1"/>
  <c r="AE13" i="2" s="1"/>
  <c r="AH13" i="3" s="1"/>
  <c r="AG13" i="4" s="1"/>
  <c r="AH13" i="5" s="1"/>
  <c r="AG13" i="6" s="1"/>
  <c r="AH13" i="7" s="1"/>
  <c r="AH13" i="8" s="1"/>
  <c r="AG13" i="9" s="1"/>
  <c r="AH13" i="10" s="1"/>
  <c r="AG13" i="11" s="1"/>
  <c r="AH13" i="12" s="1"/>
  <c r="AH4" i="1"/>
  <c r="AE4" i="2" s="1"/>
  <c r="AH4" i="3" s="1"/>
  <c r="AG4" i="4" s="1"/>
  <c r="AH4" i="5" s="1"/>
  <c r="AG4" i="6" s="1"/>
  <c r="AH4" i="7" s="1"/>
  <c r="AH4" i="8" s="1"/>
  <c r="AG4" i="9" s="1"/>
  <c r="AH4" i="10" s="1"/>
  <c r="AG4" i="11" s="1"/>
  <c r="AH4" i="12" s="1"/>
  <c r="C3" i="1"/>
  <c r="C2" i="7" l="1"/>
  <c r="C2" i="12"/>
  <c r="D3" i="12"/>
  <c r="D3" i="11"/>
  <c r="C2" i="11"/>
  <c r="D3" i="10"/>
  <c r="C2" i="10"/>
  <c r="D3" i="9"/>
  <c r="C2" i="9"/>
  <c r="D3" i="8"/>
  <c r="C2" i="8"/>
  <c r="D2" i="7"/>
  <c r="E3" i="7"/>
  <c r="D3" i="6"/>
  <c r="C2" i="6"/>
  <c r="D3" i="5"/>
  <c r="C2" i="5"/>
  <c r="D3" i="4"/>
  <c r="C2" i="4"/>
  <c r="D3" i="3"/>
  <c r="C2" i="3"/>
  <c r="C2" i="1"/>
  <c r="D3" i="1"/>
  <c r="D2" i="12" l="1"/>
  <c r="E3" i="12"/>
  <c r="D2" i="11"/>
  <c r="E3" i="11"/>
  <c r="D2" i="10"/>
  <c r="E3" i="10"/>
  <c r="D2" i="9"/>
  <c r="E3" i="9"/>
  <c r="D2" i="8"/>
  <c r="E3" i="8"/>
  <c r="F3" i="7"/>
  <c r="E2" i="7"/>
  <c r="D2" i="6"/>
  <c r="E3" i="6"/>
  <c r="D2" i="5"/>
  <c r="E3" i="5"/>
  <c r="D2" i="4"/>
  <c r="E3" i="4"/>
  <c r="D2" i="3"/>
  <c r="E3" i="3"/>
  <c r="D2" i="1"/>
  <c r="E3" i="1"/>
  <c r="F3" i="12" l="1"/>
  <c r="E2" i="12"/>
  <c r="E2" i="11"/>
  <c r="F3" i="11"/>
  <c r="F3" i="10"/>
  <c r="E2" i="10"/>
  <c r="F3" i="9"/>
  <c r="E2" i="9"/>
  <c r="F3" i="8"/>
  <c r="E2" i="8"/>
  <c r="G3" i="7"/>
  <c r="F2" i="7"/>
  <c r="F3" i="6"/>
  <c r="E2" i="6"/>
  <c r="E2" i="5"/>
  <c r="F3" i="5"/>
  <c r="F3" i="4"/>
  <c r="E2" i="4"/>
  <c r="E2" i="3"/>
  <c r="F3" i="3"/>
  <c r="F3" i="1"/>
  <c r="E2" i="1"/>
  <c r="G3" i="12" l="1"/>
  <c r="F2" i="12"/>
  <c r="G3" i="11"/>
  <c r="F2" i="11"/>
  <c r="G3" i="10"/>
  <c r="F2" i="10"/>
  <c r="G3" i="9"/>
  <c r="F2" i="9"/>
  <c r="G3" i="8"/>
  <c r="F2" i="8"/>
  <c r="H3" i="7"/>
  <c r="G2" i="7"/>
  <c r="G3" i="6"/>
  <c r="F2" i="6"/>
  <c r="F2" i="5"/>
  <c r="G3" i="5"/>
  <c r="F2" i="4"/>
  <c r="G3" i="4"/>
  <c r="G3" i="3"/>
  <c r="F2" i="3"/>
  <c r="G3" i="1"/>
  <c r="F2" i="1"/>
  <c r="G2" i="12" l="1"/>
  <c r="H3" i="12"/>
  <c r="H3" i="11"/>
  <c r="G2" i="11"/>
  <c r="H3" i="10"/>
  <c r="G2" i="10"/>
  <c r="H3" i="9"/>
  <c r="G2" i="9"/>
  <c r="H3" i="8"/>
  <c r="G2" i="8"/>
  <c r="H2" i="7"/>
  <c r="I3" i="7"/>
  <c r="H3" i="6"/>
  <c r="G2" i="6"/>
  <c r="H3" i="5"/>
  <c r="G2" i="5"/>
  <c r="H3" i="4"/>
  <c r="G2" i="4"/>
  <c r="H3" i="3"/>
  <c r="G2" i="3"/>
  <c r="H3" i="1"/>
  <c r="G2" i="1"/>
  <c r="I3" i="12" l="1"/>
  <c r="H2" i="12"/>
  <c r="H2" i="11"/>
  <c r="I3" i="11"/>
  <c r="H2" i="10"/>
  <c r="I3" i="10"/>
  <c r="H2" i="9"/>
  <c r="I3" i="9"/>
  <c r="H2" i="8"/>
  <c r="I3" i="8"/>
  <c r="I2" i="7"/>
  <c r="J3" i="7"/>
  <c r="H2" i="6"/>
  <c r="I3" i="6"/>
  <c r="H2" i="5"/>
  <c r="I3" i="5"/>
  <c r="H2" i="4"/>
  <c r="I3" i="4"/>
  <c r="H2" i="3"/>
  <c r="I3" i="3"/>
  <c r="I3" i="1"/>
  <c r="H2" i="1"/>
  <c r="I2" i="12" l="1"/>
  <c r="J3" i="12"/>
  <c r="I2" i="11"/>
  <c r="J3" i="11"/>
  <c r="J3" i="10"/>
  <c r="I2" i="10"/>
  <c r="J3" i="9"/>
  <c r="I2" i="9"/>
  <c r="J3" i="8"/>
  <c r="I2" i="8"/>
  <c r="K3" i="7"/>
  <c r="J2" i="7"/>
  <c r="I2" i="6"/>
  <c r="J3" i="6"/>
  <c r="J3" i="5"/>
  <c r="I2" i="5"/>
  <c r="I2" i="4"/>
  <c r="J3" i="4"/>
  <c r="I2" i="3"/>
  <c r="J3" i="3"/>
  <c r="J3" i="1"/>
  <c r="I2" i="1"/>
  <c r="K3" i="12" l="1"/>
  <c r="J2" i="12"/>
  <c r="K3" i="11"/>
  <c r="J2" i="11"/>
  <c r="K3" i="10"/>
  <c r="J2" i="10"/>
  <c r="K3" i="9"/>
  <c r="J2" i="9"/>
  <c r="K3" i="8"/>
  <c r="J2" i="8"/>
  <c r="L3" i="7"/>
  <c r="K2" i="7"/>
  <c r="J2" i="6"/>
  <c r="K3" i="6"/>
  <c r="K3" i="5"/>
  <c r="J2" i="5"/>
  <c r="K3" i="4"/>
  <c r="J2" i="4"/>
  <c r="K3" i="3"/>
  <c r="J2" i="3"/>
  <c r="K3" i="1"/>
  <c r="J2" i="1"/>
  <c r="K2" i="12" l="1"/>
  <c r="L3" i="12"/>
  <c r="L3" i="11"/>
  <c r="K2" i="11"/>
  <c r="L3" i="10"/>
  <c r="K2" i="10"/>
  <c r="L3" i="9"/>
  <c r="K2" i="9"/>
  <c r="L3" i="8"/>
  <c r="K2" i="8"/>
  <c r="L2" i="7"/>
  <c r="M3" i="7"/>
  <c r="L3" i="6"/>
  <c r="K2" i="6"/>
  <c r="L3" i="5"/>
  <c r="K2" i="5"/>
  <c r="L3" i="4"/>
  <c r="K2" i="4"/>
  <c r="L3" i="3"/>
  <c r="K2" i="3"/>
  <c r="L3" i="1"/>
  <c r="K2" i="1"/>
  <c r="L2" i="12" l="1"/>
  <c r="M3" i="12"/>
  <c r="L2" i="11"/>
  <c r="M3" i="11"/>
  <c r="L2" i="10"/>
  <c r="M3" i="10"/>
  <c r="L2" i="9"/>
  <c r="M3" i="9"/>
  <c r="L2" i="8"/>
  <c r="M3" i="8"/>
  <c r="N3" i="7"/>
  <c r="M2" i="7"/>
  <c r="L2" i="6"/>
  <c r="M3" i="6"/>
  <c r="L2" i="5"/>
  <c r="M3" i="5"/>
  <c r="L2" i="4"/>
  <c r="M3" i="4"/>
  <c r="L2" i="3"/>
  <c r="M3" i="3"/>
  <c r="M3" i="1"/>
  <c r="L2" i="1"/>
  <c r="N3" i="12" l="1"/>
  <c r="M2" i="12"/>
  <c r="N3" i="11"/>
  <c r="M2" i="11"/>
  <c r="N3" i="10"/>
  <c r="M2" i="10"/>
  <c r="N3" i="9"/>
  <c r="M2" i="9"/>
  <c r="N3" i="8"/>
  <c r="M2" i="8"/>
  <c r="O3" i="7"/>
  <c r="N2" i="7"/>
  <c r="M2" i="6"/>
  <c r="N3" i="6"/>
  <c r="M2" i="5"/>
  <c r="N3" i="5"/>
  <c r="M2" i="4"/>
  <c r="N3" i="4"/>
  <c r="N3" i="3"/>
  <c r="M2" i="3"/>
  <c r="N3" i="1"/>
  <c r="M2" i="1"/>
  <c r="O3" i="12" l="1"/>
  <c r="N2" i="12"/>
  <c r="O3" i="11"/>
  <c r="N2" i="11"/>
  <c r="O3" i="10"/>
  <c r="N2" i="10"/>
  <c r="O3" i="9"/>
  <c r="N2" i="9"/>
  <c r="O3" i="8"/>
  <c r="N2" i="8"/>
  <c r="P3" i="7"/>
  <c r="O2" i="7"/>
  <c r="N2" i="6"/>
  <c r="O3" i="6"/>
  <c r="O3" i="5"/>
  <c r="N2" i="5"/>
  <c r="N2" i="4"/>
  <c r="O3" i="4"/>
  <c r="O3" i="3"/>
  <c r="N2" i="3"/>
  <c r="O3" i="1"/>
  <c r="N2" i="1"/>
  <c r="O2" i="12" l="1"/>
  <c r="P3" i="12"/>
  <c r="P3" i="11"/>
  <c r="O2" i="11"/>
  <c r="P3" i="10"/>
  <c r="O2" i="10"/>
  <c r="P3" i="9"/>
  <c r="O2" i="9"/>
  <c r="P3" i="8"/>
  <c r="O2" i="8"/>
  <c r="P2" i="7"/>
  <c r="Q3" i="7"/>
  <c r="P3" i="6"/>
  <c r="O2" i="6"/>
  <c r="P3" i="5"/>
  <c r="O2" i="5"/>
  <c r="P3" i="4"/>
  <c r="O2" i="4"/>
  <c r="P3" i="3"/>
  <c r="O2" i="3"/>
  <c r="P3" i="1"/>
  <c r="O2" i="1"/>
  <c r="Q3" i="12" l="1"/>
  <c r="P2" i="12"/>
  <c r="P2" i="11"/>
  <c r="Q3" i="11"/>
  <c r="P2" i="10"/>
  <c r="Q3" i="10"/>
  <c r="P2" i="9"/>
  <c r="Q3" i="9"/>
  <c r="P2" i="8"/>
  <c r="Q3" i="8"/>
  <c r="Q2" i="7"/>
  <c r="R3" i="7"/>
  <c r="P2" i="6"/>
  <c r="Q3" i="6"/>
  <c r="P2" i="5"/>
  <c r="Q3" i="5"/>
  <c r="P2" i="4"/>
  <c r="Q3" i="4"/>
  <c r="P2" i="3"/>
  <c r="Q3" i="3"/>
  <c r="P2" i="1"/>
  <c r="Q3" i="1"/>
  <c r="Q2" i="12" l="1"/>
  <c r="R3" i="12"/>
  <c r="Q2" i="11"/>
  <c r="R3" i="11"/>
  <c r="R3" i="10"/>
  <c r="Q2" i="10"/>
  <c r="R3" i="9"/>
  <c r="Q2" i="9"/>
  <c r="R3" i="8"/>
  <c r="Q2" i="8"/>
  <c r="S3" i="7"/>
  <c r="R2" i="7"/>
  <c r="R3" i="6"/>
  <c r="Q2" i="6"/>
  <c r="Q2" i="5"/>
  <c r="R3" i="5"/>
  <c r="R3" i="4"/>
  <c r="Q2" i="4"/>
  <c r="Q2" i="3"/>
  <c r="R3" i="3"/>
  <c r="Q2" i="1"/>
  <c r="R3" i="1"/>
  <c r="S3" i="12" l="1"/>
  <c r="R2" i="12"/>
  <c r="S3" i="11"/>
  <c r="R2" i="11"/>
  <c r="S3" i="10"/>
  <c r="R2" i="10"/>
  <c r="S3" i="9"/>
  <c r="R2" i="9"/>
  <c r="S3" i="8"/>
  <c r="R2" i="8"/>
  <c r="T3" i="7"/>
  <c r="S2" i="7"/>
  <c r="S3" i="6"/>
  <c r="R2" i="6"/>
  <c r="R2" i="5"/>
  <c r="S3" i="5"/>
  <c r="R2" i="4"/>
  <c r="S3" i="4"/>
  <c r="R2" i="3"/>
  <c r="S3" i="3"/>
  <c r="R2" i="1"/>
  <c r="S3" i="1"/>
  <c r="S2" i="12" l="1"/>
  <c r="T3" i="12"/>
  <c r="T3" i="11"/>
  <c r="S2" i="11"/>
  <c r="T3" i="10"/>
  <c r="S2" i="10"/>
  <c r="T3" i="9"/>
  <c r="S2" i="9"/>
  <c r="T3" i="8"/>
  <c r="S2" i="8"/>
  <c r="T2" i="7"/>
  <c r="U3" i="7"/>
  <c r="T3" i="6"/>
  <c r="S2" i="6"/>
  <c r="T3" i="5"/>
  <c r="S2" i="5"/>
  <c r="T3" i="4"/>
  <c r="S2" i="4"/>
  <c r="T3" i="3"/>
  <c r="S2" i="3"/>
  <c r="T3" i="1"/>
  <c r="S2" i="1"/>
  <c r="T2" i="12" l="1"/>
  <c r="U3" i="12"/>
  <c r="T2" i="11"/>
  <c r="U3" i="11"/>
  <c r="T2" i="10"/>
  <c r="U3" i="10"/>
  <c r="T2" i="9"/>
  <c r="U3" i="9"/>
  <c r="T2" i="8"/>
  <c r="U3" i="8"/>
  <c r="V3" i="7"/>
  <c r="U2" i="7"/>
  <c r="T2" i="6"/>
  <c r="U3" i="6"/>
  <c r="T2" i="5"/>
  <c r="U3" i="5"/>
  <c r="T2" i="4"/>
  <c r="U3" i="4"/>
  <c r="T2" i="3"/>
  <c r="U3" i="3"/>
  <c r="U3" i="1"/>
  <c r="T2" i="1"/>
  <c r="V3" i="12" l="1"/>
  <c r="U2" i="12"/>
  <c r="U2" i="11"/>
  <c r="V3" i="11"/>
  <c r="V3" i="10"/>
  <c r="U2" i="10"/>
  <c r="V3" i="9"/>
  <c r="U2" i="9"/>
  <c r="V3" i="8"/>
  <c r="U2" i="8"/>
  <c r="W3" i="7"/>
  <c r="V2" i="7"/>
  <c r="U2" i="6"/>
  <c r="V3" i="6"/>
  <c r="U2" i="5"/>
  <c r="V3" i="5"/>
  <c r="U2" i="4"/>
  <c r="V3" i="4"/>
  <c r="V3" i="3"/>
  <c r="U2" i="3"/>
  <c r="U2" i="1"/>
  <c r="V3" i="1"/>
  <c r="W3" i="12" l="1"/>
  <c r="V2" i="12"/>
  <c r="W3" i="11"/>
  <c r="V2" i="11"/>
  <c r="W3" i="10"/>
  <c r="V2" i="10"/>
  <c r="W3" i="9"/>
  <c r="V2" i="9"/>
  <c r="W3" i="8"/>
  <c r="V2" i="8"/>
  <c r="X3" i="7"/>
  <c r="W2" i="7"/>
  <c r="V2" i="6"/>
  <c r="W3" i="6"/>
  <c r="V2" i="5"/>
  <c r="W3" i="5"/>
  <c r="W3" i="4"/>
  <c r="V2" i="4"/>
  <c r="W3" i="3"/>
  <c r="V2" i="3"/>
  <c r="W3" i="1"/>
  <c r="V2" i="1"/>
  <c r="W2" i="12" l="1"/>
  <c r="X3" i="12"/>
  <c r="X3" i="11"/>
  <c r="W2" i="11"/>
  <c r="X3" i="10"/>
  <c r="W2" i="10"/>
  <c r="X3" i="9"/>
  <c r="W2" i="9"/>
  <c r="X3" i="8"/>
  <c r="W2" i="8"/>
  <c r="X2" i="7"/>
  <c r="Y3" i="7"/>
  <c r="X3" i="6"/>
  <c r="W2" i="6"/>
  <c r="X3" i="5"/>
  <c r="W2" i="5"/>
  <c r="X3" i="4"/>
  <c r="W2" i="4"/>
  <c r="X3" i="3"/>
  <c r="W2" i="3"/>
  <c r="X3" i="1"/>
  <c r="W2" i="1"/>
  <c r="Y3" i="12" l="1"/>
  <c r="X2" i="12"/>
  <c r="X2" i="11"/>
  <c r="Y3" i="11"/>
  <c r="X2" i="10"/>
  <c r="Y3" i="10"/>
  <c r="X2" i="9"/>
  <c r="Y3" i="9"/>
  <c r="X2" i="8"/>
  <c r="Y3" i="8"/>
  <c r="Y2" i="7"/>
  <c r="Z3" i="7"/>
  <c r="X2" i="6"/>
  <c r="Y3" i="6"/>
  <c r="X2" i="5"/>
  <c r="Y3" i="5"/>
  <c r="X2" i="4"/>
  <c r="Y3" i="4"/>
  <c r="X2" i="3"/>
  <c r="Y3" i="3"/>
  <c r="Y3" i="1"/>
  <c r="X2" i="1"/>
  <c r="Z3" i="12" l="1"/>
  <c r="Y2" i="12"/>
  <c r="Z3" i="11"/>
  <c r="Y2" i="11"/>
  <c r="Y2" i="10"/>
  <c r="Z3" i="10"/>
  <c r="Z3" i="9"/>
  <c r="Y2" i="9"/>
  <c r="Z3" i="8"/>
  <c r="Y2" i="8"/>
  <c r="AA3" i="7"/>
  <c r="Z2" i="7"/>
  <c r="Y2" i="6"/>
  <c r="Z3" i="6"/>
  <c r="Y2" i="5"/>
  <c r="Z3" i="5"/>
  <c r="Y2" i="4"/>
  <c r="Z3" i="4"/>
  <c r="Z3" i="3"/>
  <c r="Y2" i="3"/>
  <c r="Z3" i="1"/>
  <c r="Y2" i="1"/>
  <c r="AA3" i="12" l="1"/>
  <c r="Z2" i="12"/>
  <c r="AA3" i="11"/>
  <c r="Z2" i="11"/>
  <c r="AA3" i="10"/>
  <c r="Z2" i="10"/>
  <c r="AA3" i="9"/>
  <c r="Z2" i="9"/>
  <c r="AA3" i="8"/>
  <c r="Z2" i="8"/>
  <c r="AB3" i="7"/>
  <c r="AA2" i="7"/>
  <c r="Z2" i="6"/>
  <c r="AA3" i="6"/>
  <c r="Z2" i="5"/>
  <c r="AA3" i="5"/>
  <c r="Z2" i="4"/>
  <c r="AA3" i="4"/>
  <c r="AA3" i="3"/>
  <c r="Z2" i="3"/>
  <c r="AA3" i="1"/>
  <c r="Z2" i="1"/>
  <c r="AA2" i="12" l="1"/>
  <c r="AB3" i="12"/>
  <c r="AB3" i="11"/>
  <c r="AA2" i="11"/>
  <c r="AB3" i="10"/>
  <c r="AA2" i="10"/>
  <c r="AB3" i="9"/>
  <c r="AA2" i="9"/>
  <c r="AB3" i="8"/>
  <c r="AA2" i="8"/>
  <c r="AB2" i="7"/>
  <c r="AC3" i="7"/>
  <c r="AB3" i="6"/>
  <c r="AA2" i="6"/>
  <c r="AB3" i="5"/>
  <c r="AA2" i="5"/>
  <c r="AB3" i="4"/>
  <c r="AA2" i="4"/>
  <c r="AB3" i="3"/>
  <c r="AA2" i="3"/>
  <c r="AB3" i="1"/>
  <c r="AA2" i="1"/>
  <c r="AC3" i="12" l="1"/>
  <c r="AB2" i="12"/>
  <c r="AB2" i="11"/>
  <c r="AC3" i="11"/>
  <c r="AB2" i="10"/>
  <c r="AC3" i="10"/>
  <c r="AB2" i="9"/>
  <c r="AC3" i="9"/>
  <c r="AB2" i="8"/>
  <c r="AC3" i="8"/>
  <c r="AD3" i="7"/>
  <c r="AC2" i="7"/>
  <c r="AB2" i="6"/>
  <c r="AC3" i="6"/>
  <c r="AB2" i="5"/>
  <c r="AC3" i="5"/>
  <c r="AB2" i="4"/>
  <c r="AC3" i="4"/>
  <c r="AB2" i="3"/>
  <c r="AC3" i="3"/>
  <c r="AC3" i="1"/>
  <c r="AB2" i="1"/>
  <c r="AC2" i="12" l="1"/>
  <c r="AD3" i="12"/>
  <c r="AC2" i="11"/>
  <c r="AD3" i="11"/>
  <c r="AD3" i="10"/>
  <c r="AC2" i="10"/>
  <c r="AD3" i="9"/>
  <c r="AC2" i="9"/>
  <c r="AD3" i="8"/>
  <c r="AC2" i="8"/>
  <c r="AE3" i="7"/>
  <c r="AD2" i="7"/>
  <c r="AC2" i="6"/>
  <c r="AD3" i="6"/>
  <c r="AD3" i="5"/>
  <c r="AC2" i="5"/>
  <c r="AD3" i="4"/>
  <c r="AC2" i="4"/>
  <c r="AC2" i="3"/>
  <c r="AD3" i="3"/>
  <c r="AD3" i="1"/>
  <c r="AC2" i="1"/>
  <c r="AE3" i="12" l="1"/>
  <c r="AD2" i="12"/>
  <c r="AE3" i="11"/>
  <c r="AD2" i="11"/>
  <c r="AE3" i="10"/>
  <c r="AD2" i="10"/>
  <c r="AE3" i="9"/>
  <c r="AD2" i="9"/>
  <c r="AE3" i="8"/>
  <c r="AD2" i="8"/>
  <c r="AF3" i="7"/>
  <c r="AE2" i="7"/>
  <c r="AD2" i="6"/>
  <c r="AE3" i="6"/>
  <c r="AD2" i="5"/>
  <c r="AE3" i="5"/>
  <c r="AD2" i="4"/>
  <c r="AE3" i="4"/>
  <c r="AD2" i="3"/>
  <c r="AE3" i="3"/>
  <c r="AE3" i="1"/>
  <c r="AD2" i="1"/>
  <c r="AE2" i="12" l="1"/>
  <c r="AF3" i="12"/>
  <c r="AF3" i="11"/>
  <c r="AE2" i="11"/>
  <c r="AF3" i="10"/>
  <c r="AE2" i="10"/>
  <c r="AF3" i="9"/>
  <c r="AE2" i="9"/>
  <c r="AF3" i="8"/>
  <c r="AE2" i="8"/>
  <c r="AF2" i="7"/>
  <c r="AG3" i="7"/>
  <c r="AG2" i="7" s="1"/>
  <c r="AF3" i="6"/>
  <c r="AE2" i="6"/>
  <c r="AF3" i="5"/>
  <c r="AE2" i="5"/>
  <c r="AF3" i="4"/>
  <c r="AE2" i="4"/>
  <c r="AF3" i="3"/>
  <c r="AE2" i="3"/>
  <c r="AF3" i="1"/>
  <c r="AE2" i="1"/>
  <c r="AG3" i="12" l="1"/>
  <c r="AG2" i="12" s="1"/>
  <c r="AF2" i="12"/>
  <c r="AF2" i="11"/>
  <c r="AF2" i="10"/>
  <c r="AG3" i="10"/>
  <c r="AG2" i="10" s="1"/>
  <c r="AF2" i="9"/>
  <c r="AF2" i="8"/>
  <c r="AG3" i="8"/>
  <c r="AG2" i="8" s="1"/>
  <c r="AF2" i="6"/>
  <c r="AF2" i="5"/>
  <c r="AG3" i="5"/>
  <c r="AG2" i="5" s="1"/>
  <c r="AF2" i="4"/>
  <c r="AF2" i="3"/>
  <c r="AG3" i="3"/>
  <c r="AG2" i="3" s="1"/>
  <c r="AG3" i="1"/>
  <c r="AG2" i="1" s="1"/>
  <c r="AF2" i="1"/>
  <c r="C3" i="2"/>
  <c r="C2" i="2" s="1"/>
  <c r="D3" i="2" l="1"/>
  <c r="D2" i="2" s="1"/>
  <c r="E3" i="2"/>
  <c r="E2" i="2" l="1"/>
  <c r="F3" i="2"/>
  <c r="G3" i="2" l="1"/>
  <c r="F2" i="2"/>
  <c r="G2" i="2" l="1"/>
  <c r="H3" i="2"/>
  <c r="H2" i="2" l="1"/>
  <c r="I3" i="2"/>
  <c r="I2" i="2" l="1"/>
  <c r="J3" i="2"/>
  <c r="J2" i="2" l="1"/>
  <c r="K3" i="2"/>
  <c r="L3" i="2" l="1"/>
  <c r="K2" i="2"/>
  <c r="M3" i="2" l="1"/>
  <c r="L2" i="2"/>
  <c r="M2" i="2" l="1"/>
  <c r="N3" i="2"/>
  <c r="O3" i="2" l="1"/>
  <c r="N2" i="2"/>
  <c r="P3" i="2" l="1"/>
  <c r="O2" i="2"/>
  <c r="P2" i="2" l="1"/>
  <c r="Q3" i="2"/>
  <c r="Q2" i="2" l="1"/>
  <c r="R3" i="2"/>
  <c r="S3" i="2" l="1"/>
  <c r="R2" i="2"/>
  <c r="S2" i="2" l="1"/>
  <c r="T3" i="2"/>
  <c r="T2" i="2" l="1"/>
  <c r="U3" i="2"/>
  <c r="U2" i="2" l="1"/>
  <c r="V3" i="2"/>
  <c r="W3" i="2" l="1"/>
  <c r="V2" i="2"/>
  <c r="X3" i="2" l="1"/>
  <c r="W2" i="2"/>
  <c r="X2" i="2" l="1"/>
  <c r="Y3" i="2"/>
  <c r="Y2" i="2" l="1"/>
  <c r="Z3" i="2"/>
  <c r="Z2" i="2" l="1"/>
  <c r="AA3" i="2"/>
  <c r="AA2" i="2" l="1"/>
  <c r="AB3" i="2"/>
  <c r="AB2" i="2" l="1"/>
  <c r="AC3" i="2"/>
  <c r="AC2" i="2" l="1"/>
  <c r="AD3" i="2"/>
  <c r="AD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575BB5D7-BF46-4C83-B972-32AF91D2DA90}">
      <text>
        <r>
          <rPr>
            <sz val="8"/>
            <color indexed="81"/>
            <rFont val="Tahoma"/>
            <family val="2"/>
          </rPr>
          <t>Ein 'x' eingeben, um Feiertage zu markieren.
Bis Zelle A49 können Sie weitere Feiertage eingeben und mit x in den Urlaubskalender übernehmen.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A4" authorId="0" shapeId="0" xr:uid="{516AE440-4C5C-4437-A3AA-0F9FE365E7E0}">
      <text>
        <r>
          <rPr>
            <b/>
            <sz val="9"/>
            <color indexed="81"/>
            <rFont val="Segoe UI"/>
            <family val="2"/>
          </rPr>
          <t>Hier Mitarbeitername eingeben.</t>
        </r>
      </text>
    </comment>
    <comment ref="D4" authorId="0" shapeId="0" xr:uid="{3869F499-6BA0-4593-9E72-CC9F1CEDECC1}">
      <text>
        <r>
          <rPr>
            <b/>
            <sz val="9"/>
            <color indexed="81"/>
            <rFont val="Segoe UI"/>
            <family val="2"/>
          </rPr>
          <t xml:space="preserve">
Urlaub wird mit der Nummer 1 in den jeweiligen Tag eingegeben.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<sst xmlns="http://schemas.openxmlformats.org/spreadsheetml/2006/main" count="78" uniqueCount="46">
  <si>
    <t>Mitarbeiter 3</t>
  </si>
  <si>
    <t>Mitarbeiter 4</t>
  </si>
  <si>
    <t>Mitarbeiter 5</t>
  </si>
  <si>
    <t>Mitarbeiter 6</t>
  </si>
  <si>
    <t>Mitarbeiter 7</t>
  </si>
  <si>
    <t>Mitarbeiter 8</t>
  </si>
  <si>
    <t>Mitarbeiter 9</t>
  </si>
  <si>
    <t>Mitarbeiter 10</t>
  </si>
  <si>
    <t>Urlaubstage</t>
  </si>
  <si>
    <t>Resturlaub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</si>
  <si>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</si>
  <si>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</si>
  <si>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</si>
  <si>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</si>
  <si>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</si>
  <si>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</si>
  <si>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</si>
  <si>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</si>
  <si>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</si>
  <si>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</si>
  <si>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</si>
  <si>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</si>
  <si>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</si>
  <si>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</si>
  <si>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</si>
  <si>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</si>
  <si>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</si>
  <si>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Erntedankfest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</si>
  <si>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</si>
  <si>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</si>
  <si>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</si>
  <si>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</si>
  <si>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</si>
  <si>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</si>
  <si>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</si>
  <si>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</si>
  <si>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</si>
  <si>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</si>
  <si>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</si>
  <si>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</si>
  <si>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</si>
  <si>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Feiertag?</t>
  </si>
  <si>
    <t>Datum</t>
  </si>
  <si>
    <t>Tag der deutschen Einheit (D)</t>
  </si>
  <si>
    <t>Mitarbeiter 1</t>
  </si>
  <si>
    <t>Mitarbeiter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</si>
</sst>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[$-407]ddd"/>
    <numFmt numFmtId="166" formatCode="mmmm\ yyyy"/>
    <numFmt numFmtId="167" formatCode="dd/mm/yyyy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 Unicode MS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>
      <protection locked="0"/>
    </xf>
    <xf numFmtId="0" fontId="6" fillId="0" borderId="0" xfId="0" applyFont="1"/>
    <xf numFmtId="167" fontId="3" fillId="0" borderId="0" xfId="0" applyNumberFormat="1" applyFont="1" applyFill="1"/>
    <xf numFmtId="0" fontId="4" fillId="0" borderId="0" xfId="0" applyFont="1" applyFill="1"/>
    <xf numFmtId="0" fontId="5" fillId="5" borderId="1" xfId="0" applyFont="1" applyFill="1" applyBorder="1" applyAlignment="1">
      <alignment horizontal="center"/>
    </xf>
    <xf numFmtId="167" fontId="3" fillId="6" borderId="1" xfId="0" applyNumberFormat="1" applyFont="1" applyFill="1" applyBorder="1"/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5" borderId="1" xfId="0" applyNumberFormat="1" applyFont="1" applyFill="1" applyBorder="1" applyAlignment="1" applyProtection="1">
      <alignment horizontal="center"/>
      <protection locked="0"/>
    </xf>
    <xf numFmtId="14" fontId="4" fillId="0" borderId="1" xfId="0" quotePrefix="1" applyNumberFormat="1" applyFont="1" applyBorder="1" applyProtection="1">
      <protection locked="0"/>
    </xf>
    <xf numFmtId="14" fontId="3" fillId="0" borderId="1" xfId="0" quotePrefix="1" applyNumberFormat="1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26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14</xdr:row>
      <xdr:rowOff>61509</xdr:rowOff>
    </xdr:from>
    <xdr:to>
      <xdr:col>33</xdr:col>
      <xdr:colOff>590550</xdr:colOff>
      <xdr:row>15</xdr:row>
      <xdr:rowOff>180975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E622AC-EF74-4371-AC65-3F4D7BB94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3328584"/>
          <a:ext cx="1828800" cy="3099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14</xdr:row>
      <xdr:rowOff>57150</xdr:rowOff>
    </xdr:from>
    <xdr:to>
      <xdr:col>33</xdr:col>
      <xdr:colOff>695325</xdr:colOff>
      <xdr:row>15</xdr:row>
      <xdr:rowOff>176616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E18839-A326-4973-BEAF-88067FE49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3324225"/>
          <a:ext cx="1828800" cy="30996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14</xdr:row>
      <xdr:rowOff>47625</xdr:rowOff>
    </xdr:from>
    <xdr:to>
      <xdr:col>32</xdr:col>
      <xdr:colOff>685800</xdr:colOff>
      <xdr:row>15</xdr:row>
      <xdr:rowOff>167091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5D4C6E-7E13-40C0-97B4-B7F7C4B0B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3314700"/>
          <a:ext cx="1828800" cy="30996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123825</xdr:colOff>
      <xdr:row>14</xdr:row>
      <xdr:rowOff>114300</xdr:rowOff>
    </xdr:from>
    <xdr:to>
      <xdr:col>34</xdr:col>
      <xdr:colOff>9525</xdr:colOff>
      <xdr:row>16</xdr:row>
      <xdr:rowOff>43266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E987D-6F57-47EC-8A08-32AFE873E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3381375"/>
          <a:ext cx="1828800" cy="309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14</xdr:row>
      <xdr:rowOff>85725</xdr:rowOff>
    </xdr:from>
    <xdr:to>
      <xdr:col>30</xdr:col>
      <xdr:colOff>695325</xdr:colOff>
      <xdr:row>16</xdr:row>
      <xdr:rowOff>14691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82F707-6AE0-4F39-8959-2D67E328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50" y="3352800"/>
          <a:ext cx="1828800" cy="309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104775</xdr:rowOff>
    </xdr:from>
    <xdr:to>
      <xdr:col>34</xdr:col>
      <xdr:colOff>0</xdr:colOff>
      <xdr:row>16</xdr:row>
      <xdr:rowOff>33741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0E71C6-FCA4-4D83-95F3-3C9D9A6CF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3371850"/>
          <a:ext cx="1828800" cy="309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114300</xdr:colOff>
      <xdr:row>14</xdr:row>
      <xdr:rowOff>123825</xdr:rowOff>
    </xdr:from>
    <xdr:to>
      <xdr:col>33</xdr:col>
      <xdr:colOff>0</xdr:colOff>
      <xdr:row>16</xdr:row>
      <xdr:rowOff>52791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D83C2-03AD-46CC-AB49-DA82BC45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3390900"/>
          <a:ext cx="1828800" cy="309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57150</xdr:rowOff>
    </xdr:from>
    <xdr:to>
      <xdr:col>34</xdr:col>
      <xdr:colOff>0</xdr:colOff>
      <xdr:row>15</xdr:row>
      <xdr:rowOff>176616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49B7F-F4C4-4ED6-9CE4-87377E568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324225"/>
          <a:ext cx="1828800" cy="3099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152400</xdr:colOff>
      <xdr:row>14</xdr:row>
      <xdr:rowOff>76200</xdr:rowOff>
    </xdr:from>
    <xdr:to>
      <xdr:col>33</xdr:col>
      <xdr:colOff>38100</xdr:colOff>
      <xdr:row>16</xdr:row>
      <xdr:rowOff>5166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F96E1A-FE46-4506-9192-15E6363F0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3343275"/>
          <a:ext cx="1828800" cy="309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14</xdr:row>
      <xdr:rowOff>66675</xdr:rowOff>
    </xdr:from>
    <xdr:to>
      <xdr:col>33</xdr:col>
      <xdr:colOff>695325</xdr:colOff>
      <xdr:row>15</xdr:row>
      <xdr:rowOff>186141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026DAE-1DE0-440A-B00A-084ACB6F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3333750"/>
          <a:ext cx="1828800" cy="3099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114300</xdr:colOff>
      <xdr:row>14</xdr:row>
      <xdr:rowOff>38100</xdr:rowOff>
    </xdr:from>
    <xdr:to>
      <xdr:col>34</xdr:col>
      <xdr:colOff>0</xdr:colOff>
      <xdr:row>15</xdr:row>
      <xdr:rowOff>157566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AF0743-A03E-451E-B0F3-C664C80C6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305175"/>
          <a:ext cx="1828800" cy="30996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14</xdr:row>
      <xdr:rowOff>47625</xdr:rowOff>
    </xdr:from>
    <xdr:to>
      <xdr:col>32</xdr:col>
      <xdr:colOff>685800</xdr:colOff>
      <xdr:row>15</xdr:row>
      <xdr:rowOff>167091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7D9875-1DB2-44C7-AA49-6918B6B68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3314700"/>
          <a:ext cx="1828800" cy="30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AEBB-4083-4BAA-9285-645121CE7FC6}">
  <sheetPr>
    <tabColor theme="4" tint="0.39997558519241921"/>
  </sheetPr>
  <dimension ref="A1:G50"/>
  <sheetViews>
    <sheetView workbookViewId="0">
      <selection activeCell="C4" sqref="C4"/>
    </sheetView>
  </sheetViews>
  <sheetFormatPr baseColWidth="10" defaultRowHeight="15" x14ac:dyDescent="0.25"/>
  <cols>
    <col min="1" max="1" width="11.42578125" style="11"/>
    <col min="2" max="2" width="10.140625" style="14" bestFit="1" customWidth="1"/>
    <col min="3" max="3" width="11.42578125" style="11"/>
    <col min="4" max="4" width="28.7109375" style="11" bestFit="1" customWidth="1"/>
    <col min="5" max="16384" width="11.42578125" style="9"/>
  </cols>
  <sheetData>
    <row r="1" spans="1:7" s="12" customFormat="1" ht="15.75" x14ac:dyDescent="0.3">
      <c r="A1" s="28" t="s">
        <v>42</v>
      </c>
      <c r="B1" s="15">
        <f>YEAR(Januar!A3)</f>
        <v>2019</v>
      </c>
      <c r="C1" s="26" t="s">
        <v>41</v>
      </c>
      <c r="D1" s="31"/>
    </row>
    <row r="2" spans="1:7" x14ac:dyDescent="0.25">
      <c r="A2" s="29">
        <f>DATEVALUE("01.01."&amp;$B$1)</f>
        <v>43466</v>
      </c>
      <c r="B2" s="16">
        <f>IF(C2="x",A2,0)</f>
        <v>43466</v>
      </c>
      <c r="C2" s="17" t="s">
        <v>10</v>
      </c>
      <c r="D2" s="18" t="s">
        <v>11</v>
      </c>
    </row>
    <row r="3" spans="1:7" x14ac:dyDescent="0.25">
      <c r="A3" s="29">
        <f>DATEVALUE("02.01."&amp;$B$1)</f>
        <v>43467</v>
      </c>
      <c r="B3" s="16">
        <f>IF(C3="x",A3,0)</f>
        <v>0</v>
      </c>
      <c r="C3" s="17"/>
      <c r="D3" s="18" t="s">
        <v>12</v>
      </c>
    </row>
    <row r="4" spans="1:7" x14ac:dyDescent="0.25">
      <c r="A4" s="29">
        <f>DATEVALUE("06.01."&amp;$B$1)</f>
        <v>43471</v>
      </c>
      <c r="B4" s="16">
        <f t="shared" ref="B4:B50" si="0">IF(C4="x",A4,0)</f>
        <v>0</v>
      </c>
      <c r="C4" s="17"/>
      <c r="D4" s="18" t="s">
        <v>13</v>
      </c>
    </row>
    <row r="5" spans="1:7" x14ac:dyDescent="0.25">
      <c r="A5" s="29">
        <f>A8-48</f>
        <v>43528</v>
      </c>
      <c r="B5" s="16">
        <f t="shared" si="0"/>
        <v>0</v>
      </c>
      <c r="C5" s="17"/>
      <c r="D5" s="18" t="s">
        <v>14</v>
      </c>
    </row>
    <row r="6" spans="1:7" x14ac:dyDescent="0.25">
      <c r="A6" s="29">
        <f>A8-2</f>
        <v>43574</v>
      </c>
      <c r="B6" s="16">
        <f t="shared" si="0"/>
        <v>43574</v>
      </c>
      <c r="C6" s="17" t="s">
        <v>10</v>
      </c>
      <c r="D6" s="18" t="s">
        <v>15</v>
      </c>
      <c r="G6" s="10"/>
    </row>
    <row r="7" spans="1:7" x14ac:dyDescent="0.25">
      <c r="A7" s="29">
        <f>A8-1</f>
        <v>43575</v>
      </c>
      <c r="B7" s="16">
        <f t="shared" si="0"/>
        <v>0</v>
      </c>
      <c r="C7" s="17"/>
      <c r="D7" s="18" t="s">
        <v>16</v>
      </c>
    </row>
    <row r="8" spans="1:7" x14ac:dyDescent="0.25">
      <c r="A8" s="30">
        <f>DOLLAR((DAY(MINUTE($B$1/38)/2+55) &amp; ".4." &amp; $B$1)/7,)*7-IF(YEAR(1)=1904,5,6)</f>
        <v>43576</v>
      </c>
      <c r="B8" s="16">
        <f t="shared" si="0"/>
        <v>43576</v>
      </c>
      <c r="C8" s="17" t="s">
        <v>10</v>
      </c>
      <c r="D8" s="18" t="s">
        <v>17</v>
      </c>
    </row>
    <row r="9" spans="1:7" x14ac:dyDescent="0.25">
      <c r="A9" s="30">
        <f>A8+1</f>
        <v>43577</v>
      </c>
      <c r="B9" s="16">
        <f t="shared" si="0"/>
        <v>43577</v>
      </c>
      <c r="C9" s="17" t="s">
        <v>10</v>
      </c>
      <c r="D9" s="18" t="s">
        <v>18</v>
      </c>
    </row>
    <row r="10" spans="1:7" x14ac:dyDescent="0.25">
      <c r="A10" s="29">
        <f>DATEVALUE("01.05."&amp;$B$1)</f>
        <v>43586</v>
      </c>
      <c r="B10" s="16">
        <f t="shared" si="0"/>
        <v>43586</v>
      </c>
      <c r="C10" s="17" t="s">
        <v>10</v>
      </c>
      <c r="D10" s="18" t="s">
        <v>19</v>
      </c>
    </row>
    <row r="11" spans="1:7" x14ac:dyDescent="0.25">
      <c r="A11" s="29">
        <f>A8+39</f>
        <v>43615</v>
      </c>
      <c r="B11" s="16">
        <f t="shared" si="0"/>
        <v>43615</v>
      </c>
      <c r="C11" s="17" t="s">
        <v>10</v>
      </c>
      <c r="D11" s="18" t="s">
        <v>20</v>
      </c>
    </row>
    <row r="12" spans="1:7" x14ac:dyDescent="0.25">
      <c r="A12" s="29">
        <f>DATE($B$1,5,1)+15-WEEKDAY(DATE($B$1,5,1))</f>
        <v>43597</v>
      </c>
      <c r="B12" s="16">
        <f t="shared" si="0"/>
        <v>0</v>
      </c>
      <c r="C12" s="17"/>
      <c r="D12" s="18" t="s">
        <v>21</v>
      </c>
    </row>
    <row r="13" spans="1:7" x14ac:dyDescent="0.25">
      <c r="A13" s="29">
        <f>A8+48</f>
        <v>43624</v>
      </c>
      <c r="B13" s="16">
        <f t="shared" si="0"/>
        <v>0</v>
      </c>
      <c r="C13" s="17"/>
      <c r="D13" s="18" t="s">
        <v>22</v>
      </c>
    </row>
    <row r="14" spans="1:7" x14ac:dyDescent="0.25">
      <c r="A14" s="29">
        <f>A8+49</f>
        <v>43625</v>
      </c>
      <c r="B14" s="16">
        <f t="shared" si="0"/>
        <v>43625</v>
      </c>
      <c r="C14" s="17" t="s">
        <v>10</v>
      </c>
      <c r="D14" s="18" t="s">
        <v>23</v>
      </c>
    </row>
    <row r="15" spans="1:7" x14ac:dyDescent="0.25">
      <c r="A15" s="29">
        <f>A8+50</f>
        <v>43626</v>
      </c>
      <c r="B15" s="16">
        <f t="shared" si="0"/>
        <v>43626</v>
      </c>
      <c r="C15" s="17" t="s">
        <v>10</v>
      </c>
      <c r="D15" s="18" t="s">
        <v>24</v>
      </c>
    </row>
    <row r="16" spans="1:7" x14ac:dyDescent="0.25">
      <c r="A16" s="29">
        <f>A8+60</f>
        <v>43636</v>
      </c>
      <c r="B16" s="16">
        <f t="shared" si="0"/>
        <v>0</v>
      </c>
      <c r="C16" s="17"/>
      <c r="D16" s="18" t="s">
        <v>25</v>
      </c>
    </row>
    <row r="17" spans="1:4" x14ac:dyDescent="0.25">
      <c r="A17" s="29">
        <f>DATEVALUE("01.08."&amp;$B$1)</f>
        <v>43678</v>
      </c>
      <c r="B17" s="16">
        <f t="shared" si="0"/>
        <v>0</v>
      </c>
      <c r="C17" s="17"/>
      <c r="D17" s="18" t="s">
        <v>26</v>
      </c>
    </row>
    <row r="18" spans="1:4" x14ac:dyDescent="0.25">
      <c r="A18" s="29">
        <f>DATEVALUE("03.10."&amp;$B$1)</f>
        <v>43741</v>
      </c>
      <c r="B18" s="16">
        <f t="shared" si="0"/>
        <v>43741</v>
      </c>
      <c r="C18" s="17" t="s">
        <v>10</v>
      </c>
      <c r="D18" s="18" t="s">
        <v>43</v>
      </c>
    </row>
    <row r="19" spans="1:4" x14ac:dyDescent="0.25">
      <c r="A19" s="29">
        <f>DATE($B$1,10,1)+7-WEEKDAY(DATE($B$1,10,1),2)</f>
        <v>43744</v>
      </c>
      <c r="B19" s="16">
        <f t="shared" si="0"/>
        <v>0</v>
      </c>
      <c r="C19" s="17"/>
      <c r="D19" s="18" t="s">
        <v>27</v>
      </c>
    </row>
    <row r="20" spans="1:4" x14ac:dyDescent="0.25">
      <c r="A20" s="29">
        <f>DATEVALUE("31.10."&amp;$B$1)</f>
        <v>43769</v>
      </c>
      <c r="B20" s="16">
        <f t="shared" si="0"/>
        <v>0</v>
      </c>
      <c r="C20" s="17"/>
      <c r="D20" s="18" t="s">
        <v>28</v>
      </c>
    </row>
    <row r="21" spans="1:4" x14ac:dyDescent="0.25">
      <c r="A21" s="29">
        <f>DATEVALUE("01.11."&amp;$B$1)</f>
        <v>43770</v>
      </c>
      <c r="B21" s="16">
        <f t="shared" si="0"/>
        <v>0</v>
      </c>
      <c r="C21" s="17"/>
      <c r="D21" s="18" t="s">
        <v>29</v>
      </c>
    </row>
    <row r="22" spans="1:4" x14ac:dyDescent="0.25">
      <c r="A22" s="29">
        <f>DATE($B$1,12,25)-WEEKDAY(DATE($B$1,12,25),2)-35</f>
        <v>43786</v>
      </c>
      <c r="B22" s="16">
        <f t="shared" si="0"/>
        <v>0</v>
      </c>
      <c r="C22" s="17"/>
      <c r="D22" s="18" t="s">
        <v>30</v>
      </c>
    </row>
    <row r="23" spans="1:4" x14ac:dyDescent="0.25">
      <c r="A23" s="29">
        <f>DATE($B$1,12,25)-WEEKDAY(DATE($B$1,12,25),2)-32</f>
        <v>43789</v>
      </c>
      <c r="B23" s="16">
        <f t="shared" si="0"/>
        <v>0</v>
      </c>
      <c r="C23" s="17"/>
      <c r="D23" s="18" t="s">
        <v>31</v>
      </c>
    </row>
    <row r="24" spans="1:4" x14ac:dyDescent="0.25">
      <c r="A24" s="29">
        <f>DATE($B$1,12,25)-WEEKDAY(DATE($B$1,12,25),2)-28</f>
        <v>43793</v>
      </c>
      <c r="B24" s="16">
        <f t="shared" si="0"/>
        <v>0</v>
      </c>
      <c r="C24" s="17"/>
      <c r="D24" s="18" t="s">
        <v>32</v>
      </c>
    </row>
    <row r="25" spans="1:4" x14ac:dyDescent="0.25">
      <c r="A25" s="29">
        <f>DATE($B$1,12,25)-WEEKDAY(DATE($B$1,12,25),2)-21</f>
        <v>43800</v>
      </c>
      <c r="B25" s="16">
        <f t="shared" si="0"/>
        <v>0</v>
      </c>
      <c r="C25" s="17"/>
      <c r="D25" s="18" t="s">
        <v>33</v>
      </c>
    </row>
    <row r="26" spans="1:4" x14ac:dyDescent="0.25">
      <c r="A26" s="29">
        <f>DATE($B$1,12,25)-WEEKDAY(DATE($B$1,12,25),2)-14</f>
        <v>43807</v>
      </c>
      <c r="B26" s="16">
        <f t="shared" si="0"/>
        <v>0</v>
      </c>
      <c r="C26" s="17"/>
      <c r="D26" s="18" t="s">
        <v>34</v>
      </c>
    </row>
    <row r="27" spans="1:4" x14ac:dyDescent="0.25">
      <c r="A27" s="29">
        <f>DATE($B$1,12,25)-WEEKDAY(DATE($B$1,12,25),2)-7</f>
        <v>43814</v>
      </c>
      <c r="B27" s="16">
        <f t="shared" si="0"/>
        <v>0</v>
      </c>
      <c r="C27" s="17"/>
      <c r="D27" s="18" t="s">
        <v>35</v>
      </c>
    </row>
    <row r="28" spans="1:4" x14ac:dyDescent="0.25">
      <c r="A28" s="29">
        <f>DATE($B$1,12,25)-WEEKDAY(DATE($B$1,12,25),2)</f>
        <v>43821</v>
      </c>
      <c r="B28" s="16">
        <f t="shared" si="0"/>
        <v>0</v>
      </c>
      <c r="C28" s="17"/>
      <c r="D28" s="18" t="s">
        <v>36</v>
      </c>
    </row>
    <row r="29" spans="1:4" x14ac:dyDescent="0.25">
      <c r="A29" s="29">
        <f>DATEVALUE("24.12."&amp;$B$1)</f>
        <v>43823</v>
      </c>
      <c r="B29" s="16">
        <f t="shared" si="0"/>
        <v>0</v>
      </c>
      <c r="C29" s="17"/>
      <c r="D29" s="18" t="s">
        <v>37</v>
      </c>
    </row>
    <row r="30" spans="1:4" x14ac:dyDescent="0.25">
      <c r="A30" s="29">
        <f>DATEVALUE("25.12."&amp;$B$1)</f>
        <v>43824</v>
      </c>
      <c r="B30" s="16">
        <f t="shared" si="0"/>
        <v>43824</v>
      </c>
      <c r="C30" s="17" t="s">
        <v>10</v>
      </c>
      <c r="D30" s="18" t="s">
        <v>38</v>
      </c>
    </row>
    <row r="31" spans="1:4" x14ac:dyDescent="0.25">
      <c r="A31" s="29">
        <f>DATEVALUE("26.12."&amp;$B$1)</f>
        <v>43825</v>
      </c>
      <c r="B31" s="16">
        <f t="shared" si="0"/>
        <v>43825</v>
      </c>
      <c r="C31" s="17" t="s">
        <v>10</v>
      </c>
      <c r="D31" s="18" t="s">
        <v>39</v>
      </c>
    </row>
    <row r="32" spans="1:4" x14ac:dyDescent="0.25">
      <c r="A32" s="29">
        <f>DATEVALUE("31.12."&amp;$B$1)</f>
        <v>43830</v>
      </c>
      <c r="B32" s="16">
        <f t="shared" si="0"/>
        <v>0</v>
      </c>
      <c r="C32" s="17"/>
      <c r="D32" s="18" t="s">
        <v>40</v>
      </c>
    </row>
    <row r="33" spans="1:4" x14ac:dyDescent="0.25">
      <c r="A33" s="19"/>
      <c r="B33" s="16">
        <f t="shared" si="0"/>
        <v>0</v>
      </c>
      <c r="C33" s="20"/>
      <c r="D33" s="20"/>
    </row>
    <row r="34" spans="1:4" x14ac:dyDescent="0.25">
      <c r="A34" s="20"/>
      <c r="B34" s="16">
        <f t="shared" si="0"/>
        <v>0</v>
      </c>
      <c r="C34" s="20"/>
      <c r="D34" s="20"/>
    </row>
    <row r="35" spans="1:4" x14ac:dyDescent="0.25">
      <c r="A35" s="20"/>
      <c r="B35" s="16">
        <f t="shared" si="0"/>
        <v>0</v>
      </c>
      <c r="C35" s="20"/>
      <c r="D35" s="20"/>
    </row>
    <row r="36" spans="1:4" x14ac:dyDescent="0.25">
      <c r="A36" s="20"/>
      <c r="B36" s="16">
        <f t="shared" si="0"/>
        <v>0</v>
      </c>
      <c r="C36" s="20"/>
      <c r="D36" s="20"/>
    </row>
    <row r="37" spans="1:4" x14ac:dyDescent="0.25">
      <c r="A37" s="20"/>
      <c r="B37" s="16">
        <f t="shared" si="0"/>
        <v>0</v>
      </c>
      <c r="C37" s="20"/>
      <c r="D37" s="20"/>
    </row>
    <row r="38" spans="1:4" x14ac:dyDescent="0.25">
      <c r="A38" s="20"/>
      <c r="B38" s="16">
        <f t="shared" si="0"/>
        <v>0</v>
      </c>
      <c r="C38" s="20"/>
      <c r="D38" s="20"/>
    </row>
    <row r="39" spans="1:4" x14ac:dyDescent="0.25">
      <c r="A39" s="20"/>
      <c r="B39" s="16">
        <f t="shared" si="0"/>
        <v>0</v>
      </c>
      <c r="C39" s="20"/>
      <c r="D39" s="20"/>
    </row>
    <row r="40" spans="1:4" x14ac:dyDescent="0.25">
      <c r="A40" s="20"/>
      <c r="B40" s="16">
        <f t="shared" si="0"/>
        <v>0</v>
      </c>
      <c r="C40" s="20"/>
      <c r="D40" s="20"/>
    </row>
    <row r="41" spans="1:4" x14ac:dyDescent="0.25">
      <c r="A41" s="20"/>
      <c r="B41" s="16">
        <f t="shared" si="0"/>
        <v>0</v>
      </c>
      <c r="C41" s="20"/>
      <c r="D41" s="20"/>
    </row>
    <row r="42" spans="1:4" x14ac:dyDescent="0.25">
      <c r="A42" s="20"/>
      <c r="B42" s="16">
        <f t="shared" si="0"/>
        <v>0</v>
      </c>
      <c r="C42" s="20"/>
      <c r="D42" s="20"/>
    </row>
    <row r="43" spans="1:4" x14ac:dyDescent="0.25">
      <c r="A43" s="20"/>
      <c r="B43" s="16">
        <f t="shared" si="0"/>
        <v>0</v>
      </c>
      <c r="C43" s="20"/>
      <c r="D43" s="20"/>
    </row>
    <row r="44" spans="1:4" x14ac:dyDescent="0.25">
      <c r="A44" s="20"/>
      <c r="B44" s="16">
        <f t="shared" si="0"/>
        <v>0</v>
      </c>
      <c r="C44" s="20"/>
      <c r="D44" s="20"/>
    </row>
    <row r="45" spans="1:4" x14ac:dyDescent="0.25">
      <c r="A45" s="20"/>
      <c r="B45" s="16">
        <f t="shared" si="0"/>
        <v>0</v>
      </c>
      <c r="C45" s="20"/>
      <c r="D45" s="20"/>
    </row>
    <row r="46" spans="1:4" x14ac:dyDescent="0.25">
      <c r="A46" s="19"/>
      <c r="B46" s="16">
        <f t="shared" si="0"/>
        <v>0</v>
      </c>
      <c r="C46" s="20"/>
      <c r="D46" s="20"/>
    </row>
    <row r="47" spans="1:4" x14ac:dyDescent="0.25">
      <c r="A47" s="20"/>
      <c r="B47" s="16">
        <f t="shared" si="0"/>
        <v>0</v>
      </c>
      <c r="C47" s="20"/>
      <c r="D47" s="20"/>
    </row>
    <row r="48" spans="1:4" x14ac:dyDescent="0.25">
      <c r="A48" s="20"/>
      <c r="B48" s="16">
        <f t="shared" si="0"/>
        <v>0</v>
      </c>
      <c r="C48" s="20"/>
      <c r="D48" s="20"/>
    </row>
    <row r="49" spans="1:4" x14ac:dyDescent="0.25">
      <c r="A49" s="19"/>
      <c r="B49" s="16">
        <f t="shared" si="0"/>
        <v>0</v>
      </c>
      <c r="C49" s="20"/>
      <c r="D49" s="20"/>
    </row>
    <row r="50" spans="1:4" x14ac:dyDescent="0.25">
      <c r="B50" s="13">
        <f t="shared" si="0"/>
        <v>0</v>
      </c>
    </row>
  </sheetData>
  <sheetProtection algorithmName="SHA-512" hashValue="teaH9FiQsTqV0Y4W2WKMpnyitsA93t//PICT34Wi1vk8YcAOQC8cU2PuapKn7NV3EUpbBd2SMKk1uebLFai7+g==" saltValue="enXNRPxUucsNo/8h3BFQ+w==" spinCount="100000" sheet="1" insertRows="0" selectLockedCells="1"/>
  <conditionalFormatting sqref="B2 B4:B50">
    <cfRule type="expression" dxfId="25" priority="2" stopIfTrue="1">
      <formula>AND(WEEKDAY($B2,2)&gt;5,B2&gt;0)</formula>
    </cfRule>
  </conditionalFormatting>
  <conditionalFormatting sqref="B3">
    <cfRule type="expression" dxfId="24" priority="3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FF06-97D3-442B-9421-5CAF808CCD83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5.285156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43709</v>
      </c>
      <c r="D2" s="3">
        <f t="shared" ref="D2:AF2" si="0">D3</f>
        <v>43710</v>
      </c>
      <c r="E2" s="3">
        <f t="shared" si="0"/>
        <v>43711</v>
      </c>
      <c r="F2" s="3">
        <f t="shared" si="0"/>
        <v>43712</v>
      </c>
      <c r="G2" s="3">
        <f t="shared" si="0"/>
        <v>43713</v>
      </c>
      <c r="H2" s="3">
        <f t="shared" si="0"/>
        <v>43714</v>
      </c>
      <c r="I2" s="3">
        <f t="shared" si="0"/>
        <v>43715</v>
      </c>
      <c r="J2" s="3">
        <f t="shared" si="0"/>
        <v>43716</v>
      </c>
      <c r="K2" s="3">
        <f t="shared" si="0"/>
        <v>43717</v>
      </c>
      <c r="L2" s="3">
        <f t="shared" si="0"/>
        <v>43718</v>
      </c>
      <c r="M2" s="3">
        <f t="shared" si="0"/>
        <v>43719</v>
      </c>
      <c r="N2" s="3">
        <f t="shared" si="0"/>
        <v>43720</v>
      </c>
      <c r="O2" s="3">
        <f t="shared" si="0"/>
        <v>43721</v>
      </c>
      <c r="P2" s="3">
        <f t="shared" si="0"/>
        <v>43722</v>
      </c>
      <c r="Q2" s="3">
        <f t="shared" si="0"/>
        <v>43723</v>
      </c>
      <c r="R2" s="3">
        <f t="shared" si="0"/>
        <v>43724</v>
      </c>
      <c r="S2" s="3">
        <f t="shared" si="0"/>
        <v>43725</v>
      </c>
      <c r="T2" s="3">
        <f t="shared" si="0"/>
        <v>43726</v>
      </c>
      <c r="U2" s="3">
        <f t="shared" si="0"/>
        <v>43727</v>
      </c>
      <c r="V2" s="3">
        <f t="shared" si="0"/>
        <v>43728</v>
      </c>
      <c r="W2" s="3">
        <f t="shared" si="0"/>
        <v>43729</v>
      </c>
      <c r="X2" s="3">
        <f t="shared" si="0"/>
        <v>43730</v>
      </c>
      <c r="Y2" s="3">
        <f t="shared" si="0"/>
        <v>43731</v>
      </c>
      <c r="Z2" s="3">
        <f t="shared" si="0"/>
        <v>43732</v>
      </c>
      <c r="AA2" s="3">
        <f t="shared" si="0"/>
        <v>43733</v>
      </c>
      <c r="AB2" s="3">
        <f t="shared" si="0"/>
        <v>43734</v>
      </c>
      <c r="AC2" s="3">
        <f t="shared" si="0"/>
        <v>43735</v>
      </c>
      <c r="AD2" s="3">
        <f t="shared" si="0"/>
        <v>43736</v>
      </c>
      <c r="AE2" s="3">
        <f t="shared" si="0"/>
        <v>43737</v>
      </c>
      <c r="AF2" s="3">
        <f t="shared" si="0"/>
        <v>43738</v>
      </c>
    </row>
    <row r="3" spans="1:33" ht="15.75" thickTop="1" x14ac:dyDescent="0.25">
      <c r="A3" s="5">
        <v>43709</v>
      </c>
      <c r="B3" s="1" t="s">
        <v>8</v>
      </c>
      <c r="C3" s="2">
        <f>A3</f>
        <v>43709</v>
      </c>
      <c r="D3" s="2">
        <f>C3+1</f>
        <v>43710</v>
      </c>
      <c r="E3" s="2">
        <f>D3+1</f>
        <v>43711</v>
      </c>
      <c r="F3" s="2">
        <f t="shared" ref="F3:AF3" si="1">E3+1</f>
        <v>43712</v>
      </c>
      <c r="G3" s="2">
        <f t="shared" si="1"/>
        <v>43713</v>
      </c>
      <c r="H3" s="2">
        <f t="shared" si="1"/>
        <v>43714</v>
      </c>
      <c r="I3" s="2">
        <f t="shared" si="1"/>
        <v>43715</v>
      </c>
      <c r="J3" s="2">
        <f t="shared" si="1"/>
        <v>43716</v>
      </c>
      <c r="K3" s="2">
        <f t="shared" si="1"/>
        <v>43717</v>
      </c>
      <c r="L3" s="2">
        <f t="shared" si="1"/>
        <v>43718</v>
      </c>
      <c r="M3" s="2">
        <f t="shared" si="1"/>
        <v>43719</v>
      </c>
      <c r="N3" s="2">
        <f t="shared" si="1"/>
        <v>43720</v>
      </c>
      <c r="O3" s="2">
        <f t="shared" si="1"/>
        <v>43721</v>
      </c>
      <c r="P3" s="2">
        <f t="shared" si="1"/>
        <v>43722</v>
      </c>
      <c r="Q3" s="2">
        <f>P3+1</f>
        <v>43723</v>
      </c>
      <c r="R3" s="2">
        <f t="shared" si="1"/>
        <v>43724</v>
      </c>
      <c r="S3" s="2">
        <f t="shared" si="1"/>
        <v>43725</v>
      </c>
      <c r="T3" s="2">
        <f t="shared" si="1"/>
        <v>43726</v>
      </c>
      <c r="U3" s="2">
        <f t="shared" si="1"/>
        <v>43727</v>
      </c>
      <c r="V3" s="2">
        <f>U3+1</f>
        <v>43728</v>
      </c>
      <c r="W3" s="2">
        <f t="shared" si="1"/>
        <v>43729</v>
      </c>
      <c r="X3" s="2">
        <f t="shared" si="1"/>
        <v>43730</v>
      </c>
      <c r="Y3" s="2">
        <f t="shared" si="1"/>
        <v>43731</v>
      </c>
      <c r="Z3" s="2">
        <f t="shared" si="1"/>
        <v>43732</v>
      </c>
      <c r="AA3" s="2">
        <f t="shared" si="1"/>
        <v>43733</v>
      </c>
      <c r="AB3" s="2">
        <f t="shared" si="1"/>
        <v>43734</v>
      </c>
      <c r="AC3" s="2">
        <f t="shared" si="1"/>
        <v>43735</v>
      </c>
      <c r="AD3" s="2">
        <f t="shared" si="1"/>
        <v>43736</v>
      </c>
      <c r="AE3" s="2">
        <f t="shared" si="1"/>
        <v>43737</v>
      </c>
      <c r="AF3" s="2">
        <f t="shared" si="1"/>
        <v>43738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August!AH4-SUM(C4:AF4)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August!AH5-SUM(C5:AF5)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August!AH6-SUM(C6:AF6)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August!AH7-SUM(C7:AF7)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August!AH8-SUM(C8:AF8)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August!AH9-SUM(C9:AF9)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August!AH10-SUM(C10:AF10)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August!AH11-SUM(C11:AF11)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August!AH12-SUM(C12:AF12)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August!AH13-SUM(C13:AF13)</f>
        <v>30</v>
      </c>
    </row>
  </sheetData>
  <sheetProtection algorithmName="SHA-512" hashValue="cGdb2T9xNAXslbhxt4xphze3qPtaBYLh/JsRLLv3xsyAHdbjEP788Ov+740J3P+7MO/y+nKpfOw+eIZ70xolCw==" saltValue="k4I1/6N8SpMukSnxKjtgbw==" spinCount="100000" sheet="1" objects="1" scenarios="1" selectLockedCells="1"/>
  <conditionalFormatting sqref="C2:AF13">
    <cfRule type="expression" dxfId="7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B064965-9108-46EC-88B9-249B7772B892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832B6-1E4D-44E8-A90C-3F7692EC8E24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43739</v>
      </c>
      <c r="D2" s="3">
        <f t="shared" ref="D2:AG2" si="0">D3</f>
        <v>43740</v>
      </c>
      <c r="E2" s="3">
        <f t="shared" si="0"/>
        <v>43741</v>
      </c>
      <c r="F2" s="3">
        <f t="shared" si="0"/>
        <v>43742</v>
      </c>
      <c r="G2" s="3">
        <f t="shared" si="0"/>
        <v>43743</v>
      </c>
      <c r="H2" s="3">
        <f t="shared" si="0"/>
        <v>43744</v>
      </c>
      <c r="I2" s="3">
        <f t="shared" si="0"/>
        <v>43745</v>
      </c>
      <c r="J2" s="3">
        <f t="shared" si="0"/>
        <v>43746</v>
      </c>
      <c r="K2" s="3">
        <f t="shared" si="0"/>
        <v>43747</v>
      </c>
      <c r="L2" s="3">
        <f t="shared" si="0"/>
        <v>43748</v>
      </c>
      <c r="M2" s="3">
        <f t="shared" si="0"/>
        <v>43749</v>
      </c>
      <c r="N2" s="3">
        <f t="shared" si="0"/>
        <v>43750</v>
      </c>
      <c r="O2" s="3">
        <f t="shared" si="0"/>
        <v>43751</v>
      </c>
      <c r="P2" s="3">
        <f t="shared" si="0"/>
        <v>43752</v>
      </c>
      <c r="Q2" s="3">
        <f t="shared" si="0"/>
        <v>43753</v>
      </c>
      <c r="R2" s="3">
        <f t="shared" si="0"/>
        <v>43754</v>
      </c>
      <c r="S2" s="3">
        <f t="shared" si="0"/>
        <v>43755</v>
      </c>
      <c r="T2" s="3">
        <f t="shared" si="0"/>
        <v>43756</v>
      </c>
      <c r="U2" s="3">
        <f t="shared" si="0"/>
        <v>43757</v>
      </c>
      <c r="V2" s="3">
        <f t="shared" si="0"/>
        <v>43758</v>
      </c>
      <c r="W2" s="3">
        <f t="shared" si="0"/>
        <v>43759</v>
      </c>
      <c r="X2" s="3">
        <f t="shared" si="0"/>
        <v>43760</v>
      </c>
      <c r="Y2" s="3">
        <f t="shared" si="0"/>
        <v>43761</v>
      </c>
      <c r="Z2" s="3">
        <f t="shared" si="0"/>
        <v>43762</v>
      </c>
      <c r="AA2" s="3">
        <f t="shared" si="0"/>
        <v>43763</v>
      </c>
      <c r="AB2" s="3">
        <f t="shared" si="0"/>
        <v>43764</v>
      </c>
      <c r="AC2" s="3">
        <f t="shared" si="0"/>
        <v>43765</v>
      </c>
      <c r="AD2" s="3">
        <f t="shared" si="0"/>
        <v>43766</v>
      </c>
      <c r="AE2" s="3">
        <f t="shared" si="0"/>
        <v>43767</v>
      </c>
      <c r="AF2" s="3">
        <f t="shared" si="0"/>
        <v>43768</v>
      </c>
      <c r="AG2" s="3">
        <f t="shared" si="0"/>
        <v>43769</v>
      </c>
    </row>
    <row r="3" spans="1:34" ht="15.75" thickTop="1" x14ac:dyDescent="0.25">
      <c r="A3" s="5">
        <v>43739</v>
      </c>
      <c r="B3" s="1" t="s">
        <v>8</v>
      </c>
      <c r="C3" s="2">
        <f>A3</f>
        <v>43739</v>
      </c>
      <c r="D3" s="2">
        <f>C3+1</f>
        <v>43740</v>
      </c>
      <c r="E3" s="2">
        <f>D3+1</f>
        <v>43741</v>
      </c>
      <c r="F3" s="2">
        <f t="shared" ref="F3:AG3" si="1">E3+1</f>
        <v>43742</v>
      </c>
      <c r="G3" s="2">
        <f t="shared" si="1"/>
        <v>43743</v>
      </c>
      <c r="H3" s="2">
        <f t="shared" si="1"/>
        <v>43744</v>
      </c>
      <c r="I3" s="2">
        <f t="shared" si="1"/>
        <v>43745</v>
      </c>
      <c r="J3" s="2">
        <f t="shared" si="1"/>
        <v>43746</v>
      </c>
      <c r="K3" s="2">
        <f t="shared" si="1"/>
        <v>43747</v>
      </c>
      <c r="L3" s="2">
        <f t="shared" si="1"/>
        <v>43748</v>
      </c>
      <c r="M3" s="2">
        <f t="shared" si="1"/>
        <v>43749</v>
      </c>
      <c r="N3" s="2">
        <f t="shared" si="1"/>
        <v>43750</v>
      </c>
      <c r="O3" s="2">
        <f t="shared" si="1"/>
        <v>43751</v>
      </c>
      <c r="P3" s="2">
        <f t="shared" si="1"/>
        <v>43752</v>
      </c>
      <c r="Q3" s="2">
        <f>P3+1</f>
        <v>43753</v>
      </c>
      <c r="R3" s="2">
        <f t="shared" si="1"/>
        <v>43754</v>
      </c>
      <c r="S3" s="2">
        <f t="shared" si="1"/>
        <v>43755</v>
      </c>
      <c r="T3" s="2">
        <f t="shared" si="1"/>
        <v>43756</v>
      </c>
      <c r="U3" s="2">
        <f t="shared" si="1"/>
        <v>43757</v>
      </c>
      <c r="V3" s="2">
        <f>U3+1</f>
        <v>43758</v>
      </c>
      <c r="W3" s="2">
        <f t="shared" si="1"/>
        <v>43759</v>
      </c>
      <c r="X3" s="2">
        <f t="shared" si="1"/>
        <v>43760</v>
      </c>
      <c r="Y3" s="2">
        <f t="shared" si="1"/>
        <v>43761</v>
      </c>
      <c r="Z3" s="2">
        <f t="shared" si="1"/>
        <v>43762</v>
      </c>
      <c r="AA3" s="2">
        <f t="shared" si="1"/>
        <v>43763</v>
      </c>
      <c r="AB3" s="2">
        <f t="shared" si="1"/>
        <v>43764</v>
      </c>
      <c r="AC3" s="2">
        <f t="shared" si="1"/>
        <v>43765</v>
      </c>
      <c r="AD3" s="2">
        <f t="shared" si="1"/>
        <v>43766</v>
      </c>
      <c r="AE3" s="2">
        <f t="shared" si="1"/>
        <v>43767</v>
      </c>
      <c r="AF3" s="2">
        <f t="shared" si="1"/>
        <v>43768</v>
      </c>
      <c r="AG3" s="2">
        <f t="shared" si="1"/>
        <v>43769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September!AG4-SUM(C4:AG4)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September!AG5-SUM(C5:AG5)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September!AG6-SUM(C6:AG6)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September!AG7-SUM(C7:AG7)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September!AG8-SUM(C8:AG8)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September!AG9-SUM(C9:AG9)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September!AG10-SUM(C10:AG10)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September!AG11-SUM(C11:AG11)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September!AG12-SUM(C12:AG12)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September!AG13-SUM(C13:AG13)</f>
        <v>30</v>
      </c>
    </row>
  </sheetData>
  <sheetProtection algorithmName="SHA-512" hashValue="LZEzJNTUAxFvl/8I6Z/VOrk/jNW5j3wKCoNcKxBfddERukhgaUUQkaTGlCKR3W8SjDTQFL9bu4c2uBifKpXiCg==" saltValue="90cSh3CC2G9tjKjDzc0VEA==" spinCount="100000" sheet="1" objects="1" scenarios="1" selectLockedCells="1"/>
  <conditionalFormatting sqref="C2:AG13">
    <cfRule type="expression" dxfId="5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5894850-268D-46B5-BC0A-6DACA0D51D8B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1D25-FAF9-4B1F-9E70-82914F970A52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4.8554687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43770</v>
      </c>
      <c r="D2" s="3">
        <f t="shared" ref="D2:AF2" si="0">D3</f>
        <v>43771</v>
      </c>
      <c r="E2" s="3">
        <f t="shared" si="0"/>
        <v>43772</v>
      </c>
      <c r="F2" s="3">
        <f t="shared" si="0"/>
        <v>43773</v>
      </c>
      <c r="G2" s="3">
        <f t="shared" si="0"/>
        <v>43774</v>
      </c>
      <c r="H2" s="3">
        <f t="shared" si="0"/>
        <v>43775</v>
      </c>
      <c r="I2" s="3">
        <f t="shared" si="0"/>
        <v>43776</v>
      </c>
      <c r="J2" s="3">
        <f t="shared" si="0"/>
        <v>43777</v>
      </c>
      <c r="K2" s="3">
        <f t="shared" si="0"/>
        <v>43778</v>
      </c>
      <c r="L2" s="3">
        <f t="shared" si="0"/>
        <v>43779</v>
      </c>
      <c r="M2" s="3">
        <f t="shared" si="0"/>
        <v>43780</v>
      </c>
      <c r="N2" s="3">
        <f t="shared" si="0"/>
        <v>43781</v>
      </c>
      <c r="O2" s="3">
        <f t="shared" si="0"/>
        <v>43782</v>
      </c>
      <c r="P2" s="3">
        <f t="shared" si="0"/>
        <v>43783</v>
      </c>
      <c r="Q2" s="3">
        <f t="shared" si="0"/>
        <v>43784</v>
      </c>
      <c r="R2" s="3">
        <f t="shared" si="0"/>
        <v>43785</v>
      </c>
      <c r="S2" s="3">
        <f t="shared" si="0"/>
        <v>43786</v>
      </c>
      <c r="T2" s="3">
        <f t="shared" si="0"/>
        <v>43787</v>
      </c>
      <c r="U2" s="3">
        <f t="shared" si="0"/>
        <v>43788</v>
      </c>
      <c r="V2" s="3">
        <f t="shared" si="0"/>
        <v>43789</v>
      </c>
      <c r="W2" s="3">
        <f t="shared" si="0"/>
        <v>43790</v>
      </c>
      <c r="X2" s="3">
        <f t="shared" si="0"/>
        <v>43791</v>
      </c>
      <c r="Y2" s="3">
        <f t="shared" si="0"/>
        <v>43792</v>
      </c>
      <c r="Z2" s="3">
        <f t="shared" si="0"/>
        <v>43793</v>
      </c>
      <c r="AA2" s="3">
        <f t="shared" si="0"/>
        <v>43794</v>
      </c>
      <c r="AB2" s="3">
        <f t="shared" si="0"/>
        <v>43795</v>
      </c>
      <c r="AC2" s="3">
        <f t="shared" si="0"/>
        <v>43796</v>
      </c>
      <c r="AD2" s="3">
        <f t="shared" si="0"/>
        <v>43797</v>
      </c>
      <c r="AE2" s="3">
        <f t="shared" si="0"/>
        <v>43798</v>
      </c>
      <c r="AF2" s="3">
        <f t="shared" si="0"/>
        <v>43799</v>
      </c>
    </row>
    <row r="3" spans="1:33" ht="15.75" thickTop="1" x14ac:dyDescent="0.25">
      <c r="A3" s="5">
        <v>43770</v>
      </c>
      <c r="B3" s="1" t="s">
        <v>8</v>
      </c>
      <c r="C3" s="2">
        <f>A3</f>
        <v>43770</v>
      </c>
      <c r="D3" s="2">
        <f>C3+1</f>
        <v>43771</v>
      </c>
      <c r="E3" s="2">
        <f>D3+1</f>
        <v>43772</v>
      </c>
      <c r="F3" s="2">
        <f t="shared" ref="F3:AF3" si="1">E3+1</f>
        <v>43773</v>
      </c>
      <c r="G3" s="2">
        <f t="shared" si="1"/>
        <v>43774</v>
      </c>
      <c r="H3" s="2">
        <f t="shared" si="1"/>
        <v>43775</v>
      </c>
      <c r="I3" s="2">
        <f t="shared" si="1"/>
        <v>43776</v>
      </c>
      <c r="J3" s="2">
        <f t="shared" si="1"/>
        <v>43777</v>
      </c>
      <c r="K3" s="2">
        <f t="shared" si="1"/>
        <v>43778</v>
      </c>
      <c r="L3" s="2">
        <f t="shared" si="1"/>
        <v>43779</v>
      </c>
      <c r="M3" s="2">
        <f t="shared" si="1"/>
        <v>43780</v>
      </c>
      <c r="N3" s="2">
        <f t="shared" si="1"/>
        <v>43781</v>
      </c>
      <c r="O3" s="2">
        <f t="shared" si="1"/>
        <v>43782</v>
      </c>
      <c r="P3" s="2">
        <f t="shared" si="1"/>
        <v>43783</v>
      </c>
      <c r="Q3" s="2">
        <f>P3+1</f>
        <v>43784</v>
      </c>
      <c r="R3" s="2">
        <f t="shared" si="1"/>
        <v>43785</v>
      </c>
      <c r="S3" s="2">
        <f t="shared" si="1"/>
        <v>43786</v>
      </c>
      <c r="T3" s="2">
        <f t="shared" si="1"/>
        <v>43787</v>
      </c>
      <c r="U3" s="2">
        <f t="shared" si="1"/>
        <v>43788</v>
      </c>
      <c r="V3" s="2">
        <f>U3+1</f>
        <v>43789</v>
      </c>
      <c r="W3" s="2">
        <f t="shared" si="1"/>
        <v>43790</v>
      </c>
      <c r="X3" s="2">
        <f t="shared" si="1"/>
        <v>43791</v>
      </c>
      <c r="Y3" s="2">
        <f t="shared" si="1"/>
        <v>43792</v>
      </c>
      <c r="Z3" s="2">
        <f t="shared" si="1"/>
        <v>43793</v>
      </c>
      <c r="AA3" s="2">
        <f t="shared" si="1"/>
        <v>43794</v>
      </c>
      <c r="AB3" s="2">
        <f t="shared" si="1"/>
        <v>43795</v>
      </c>
      <c r="AC3" s="2">
        <f t="shared" si="1"/>
        <v>43796</v>
      </c>
      <c r="AD3" s="2">
        <f t="shared" si="1"/>
        <v>43797</v>
      </c>
      <c r="AE3" s="2">
        <f t="shared" si="1"/>
        <v>43798</v>
      </c>
      <c r="AF3" s="2">
        <f t="shared" si="1"/>
        <v>43799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Oktober!AH4-SUM(C4:AF4)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Oktober!AH5-SUM(C5:AF5)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Oktober!AH6-SUM(C6:AF6)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Oktober!AH7-SUM(C7:AF7)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Oktober!AH8-SUM(C8:AF8)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Oktober!AH9-SUM(C9:AF9)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Oktober!AH10-SUM(C10:AF10)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Oktober!AH11-SUM(C11:AF11)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Oktober!AH12-SUM(C12:AF12)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Oktober!AH13-SUM(C13:AF13)</f>
        <v>30</v>
      </c>
    </row>
  </sheetData>
  <sheetProtection algorithmName="SHA-512" hashValue="cUZRBm/6/h+sogGX1ji9eLyHUBF+iK7AwA9OUWsYDS74RsDMqM5rwxcGO9pOzMik3qVAzNOtvrP2Ng1L/F44pw==" saltValue="u3fgbYjRRvIZjuXNBeOVzA==" spinCount="100000" sheet="1" objects="1" scenarios="1" selectLockedCells="1"/>
  <conditionalFormatting sqref="C2:AF13">
    <cfRule type="expression" dxfId="3" priority="3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79AA84CB-3AF2-4C37-B0C6-A717FFDE6409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DD14-0205-4B97-81FF-4BC10FE4CEB4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4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43800</v>
      </c>
      <c r="D2" s="3">
        <f t="shared" ref="D2:AG2" si="0">D3</f>
        <v>43801</v>
      </c>
      <c r="E2" s="3">
        <f t="shared" si="0"/>
        <v>43802</v>
      </c>
      <c r="F2" s="3">
        <f t="shared" si="0"/>
        <v>43803</v>
      </c>
      <c r="G2" s="3">
        <f t="shared" si="0"/>
        <v>43804</v>
      </c>
      <c r="H2" s="3">
        <f t="shared" si="0"/>
        <v>43805</v>
      </c>
      <c r="I2" s="3">
        <f t="shared" si="0"/>
        <v>43806</v>
      </c>
      <c r="J2" s="3">
        <f t="shared" si="0"/>
        <v>43807</v>
      </c>
      <c r="K2" s="3">
        <f t="shared" si="0"/>
        <v>43808</v>
      </c>
      <c r="L2" s="3">
        <f t="shared" si="0"/>
        <v>43809</v>
      </c>
      <c r="M2" s="3">
        <f t="shared" si="0"/>
        <v>43810</v>
      </c>
      <c r="N2" s="3">
        <f t="shared" si="0"/>
        <v>43811</v>
      </c>
      <c r="O2" s="3">
        <f t="shared" si="0"/>
        <v>43812</v>
      </c>
      <c r="P2" s="3">
        <f t="shared" si="0"/>
        <v>43813</v>
      </c>
      <c r="Q2" s="3">
        <f t="shared" si="0"/>
        <v>43814</v>
      </c>
      <c r="R2" s="3">
        <f t="shared" si="0"/>
        <v>43815</v>
      </c>
      <c r="S2" s="3">
        <f t="shared" si="0"/>
        <v>43816</v>
      </c>
      <c r="T2" s="3">
        <f t="shared" si="0"/>
        <v>43817</v>
      </c>
      <c r="U2" s="3">
        <f t="shared" si="0"/>
        <v>43818</v>
      </c>
      <c r="V2" s="3">
        <f t="shared" si="0"/>
        <v>43819</v>
      </c>
      <c r="W2" s="3">
        <f t="shared" si="0"/>
        <v>43820</v>
      </c>
      <c r="X2" s="3">
        <f t="shared" si="0"/>
        <v>43821</v>
      </c>
      <c r="Y2" s="3">
        <f t="shared" si="0"/>
        <v>43822</v>
      </c>
      <c r="Z2" s="3">
        <f t="shared" si="0"/>
        <v>43823</v>
      </c>
      <c r="AA2" s="3">
        <f t="shared" si="0"/>
        <v>43824</v>
      </c>
      <c r="AB2" s="3">
        <f t="shared" si="0"/>
        <v>43825</v>
      </c>
      <c r="AC2" s="3">
        <f t="shared" si="0"/>
        <v>43826</v>
      </c>
      <c r="AD2" s="3">
        <f t="shared" si="0"/>
        <v>43827</v>
      </c>
      <c r="AE2" s="3">
        <f t="shared" si="0"/>
        <v>43828</v>
      </c>
      <c r="AF2" s="3">
        <f t="shared" si="0"/>
        <v>43829</v>
      </c>
      <c r="AG2" s="3">
        <f t="shared" si="0"/>
        <v>43830</v>
      </c>
    </row>
    <row r="3" spans="1:34" ht="15.75" thickTop="1" x14ac:dyDescent="0.25">
      <c r="A3" s="5">
        <v>43800</v>
      </c>
      <c r="B3" s="1" t="s">
        <v>8</v>
      </c>
      <c r="C3" s="2">
        <f>A3</f>
        <v>43800</v>
      </c>
      <c r="D3" s="2">
        <f>C3+1</f>
        <v>43801</v>
      </c>
      <c r="E3" s="2">
        <f>D3+1</f>
        <v>43802</v>
      </c>
      <c r="F3" s="2">
        <f t="shared" ref="F3:AG3" si="1">E3+1</f>
        <v>43803</v>
      </c>
      <c r="G3" s="2">
        <f t="shared" si="1"/>
        <v>43804</v>
      </c>
      <c r="H3" s="2">
        <f t="shared" si="1"/>
        <v>43805</v>
      </c>
      <c r="I3" s="2">
        <f t="shared" si="1"/>
        <v>43806</v>
      </c>
      <c r="J3" s="2">
        <f t="shared" si="1"/>
        <v>43807</v>
      </c>
      <c r="K3" s="2">
        <f t="shared" si="1"/>
        <v>43808</v>
      </c>
      <c r="L3" s="2">
        <f t="shared" si="1"/>
        <v>43809</v>
      </c>
      <c r="M3" s="2">
        <f t="shared" si="1"/>
        <v>43810</v>
      </c>
      <c r="N3" s="2">
        <f t="shared" si="1"/>
        <v>43811</v>
      </c>
      <c r="O3" s="2">
        <f t="shared" si="1"/>
        <v>43812</v>
      </c>
      <c r="P3" s="2">
        <f t="shared" si="1"/>
        <v>43813</v>
      </c>
      <c r="Q3" s="2">
        <f>P3+1</f>
        <v>43814</v>
      </c>
      <c r="R3" s="2">
        <f t="shared" si="1"/>
        <v>43815</v>
      </c>
      <c r="S3" s="2">
        <f t="shared" si="1"/>
        <v>43816</v>
      </c>
      <c r="T3" s="2">
        <f t="shared" si="1"/>
        <v>43817</v>
      </c>
      <c r="U3" s="2">
        <f t="shared" si="1"/>
        <v>43818</v>
      </c>
      <c r="V3" s="2">
        <f>U3+1</f>
        <v>43819</v>
      </c>
      <c r="W3" s="2">
        <f t="shared" si="1"/>
        <v>43820</v>
      </c>
      <c r="X3" s="2">
        <f t="shared" si="1"/>
        <v>43821</v>
      </c>
      <c r="Y3" s="2">
        <f t="shared" si="1"/>
        <v>43822</v>
      </c>
      <c r="Z3" s="2">
        <f t="shared" si="1"/>
        <v>43823</v>
      </c>
      <c r="AA3" s="2">
        <f t="shared" si="1"/>
        <v>43824</v>
      </c>
      <c r="AB3" s="2">
        <f t="shared" si="1"/>
        <v>43825</v>
      </c>
      <c r="AC3" s="2">
        <f t="shared" si="1"/>
        <v>43826</v>
      </c>
      <c r="AD3" s="2">
        <f t="shared" si="1"/>
        <v>43827</v>
      </c>
      <c r="AE3" s="2">
        <f t="shared" si="1"/>
        <v>43828</v>
      </c>
      <c r="AF3" s="2">
        <f t="shared" si="1"/>
        <v>43829</v>
      </c>
      <c r="AG3" s="2">
        <f t="shared" si="1"/>
        <v>43830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November!AG4-SUM(C4:AG4)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November!AG5-SUM(C5:AG5)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November!AG6-SUM(C6:AG6)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November!AG7-SUM(C7:AG7)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November!AG8-SUM(C8:AG8)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November!AG9-SUM(C9:AG9)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November!AG10-SUM(C10:AG10)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November!AG11-SUM(C11:AG11)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November!AG12-SUM(C12:AG12)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November!AG13-SUM(C13:AG13)</f>
        <v>30</v>
      </c>
    </row>
  </sheetData>
  <sheetProtection algorithmName="SHA-512" hashValue="6nD8ZncbJWbJNAsGQg03MW3OGs8+rZMNquWOwKNf34GrM6I8IbjqDLFq/vqEfwuRnEaRRtdzJqnAajIMMkmr0Q==" saltValue="u97oOA3XUI+HBEUG61oHwA==" spinCount="100000" sheet="1" objects="1" scenarios="1" selectLockedCells="1"/>
  <conditionalFormatting sqref="C2:AG13">
    <cfRule type="expression" dxfId="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D771A6E-B8B5-4D79-84C0-C676E3199CA9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816F-24B7-4A15-93AC-92E55E010573}">
  <dimension ref="A2:AH1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43466</v>
      </c>
      <c r="D2" s="3">
        <f t="shared" ref="D2:AG2" si="0">D3</f>
        <v>43467</v>
      </c>
      <c r="E2" s="3">
        <f t="shared" si="0"/>
        <v>43468</v>
      </c>
      <c r="F2" s="3">
        <f t="shared" si="0"/>
        <v>43469</v>
      </c>
      <c r="G2" s="3">
        <f t="shared" si="0"/>
        <v>43470</v>
      </c>
      <c r="H2" s="3">
        <f t="shared" si="0"/>
        <v>43471</v>
      </c>
      <c r="I2" s="3">
        <f t="shared" si="0"/>
        <v>43472</v>
      </c>
      <c r="J2" s="3">
        <f t="shared" si="0"/>
        <v>43473</v>
      </c>
      <c r="K2" s="3">
        <f t="shared" si="0"/>
        <v>43474</v>
      </c>
      <c r="L2" s="3">
        <f t="shared" si="0"/>
        <v>43475</v>
      </c>
      <c r="M2" s="3">
        <f t="shared" si="0"/>
        <v>43476</v>
      </c>
      <c r="N2" s="3">
        <f t="shared" si="0"/>
        <v>43477</v>
      </c>
      <c r="O2" s="3">
        <f t="shared" si="0"/>
        <v>43478</v>
      </c>
      <c r="P2" s="3">
        <f t="shared" si="0"/>
        <v>43479</v>
      </c>
      <c r="Q2" s="3">
        <f t="shared" si="0"/>
        <v>43480</v>
      </c>
      <c r="R2" s="3">
        <f t="shared" si="0"/>
        <v>43481</v>
      </c>
      <c r="S2" s="3">
        <f t="shared" si="0"/>
        <v>43482</v>
      </c>
      <c r="T2" s="3">
        <f t="shared" si="0"/>
        <v>43483</v>
      </c>
      <c r="U2" s="3">
        <f t="shared" si="0"/>
        <v>43484</v>
      </c>
      <c r="V2" s="3">
        <f t="shared" si="0"/>
        <v>43485</v>
      </c>
      <c r="W2" s="3">
        <f t="shared" si="0"/>
        <v>43486</v>
      </c>
      <c r="X2" s="3">
        <f t="shared" si="0"/>
        <v>43487</v>
      </c>
      <c r="Y2" s="3">
        <f t="shared" si="0"/>
        <v>43488</v>
      </c>
      <c r="Z2" s="3">
        <f t="shared" si="0"/>
        <v>43489</v>
      </c>
      <c r="AA2" s="3">
        <f t="shared" si="0"/>
        <v>43490</v>
      </c>
      <c r="AB2" s="3">
        <f t="shared" si="0"/>
        <v>43491</v>
      </c>
      <c r="AC2" s="3">
        <f t="shared" si="0"/>
        <v>43492</v>
      </c>
      <c r="AD2" s="3">
        <f t="shared" si="0"/>
        <v>43493</v>
      </c>
      <c r="AE2" s="3">
        <f t="shared" si="0"/>
        <v>43494</v>
      </c>
      <c r="AF2" s="3">
        <f t="shared" si="0"/>
        <v>43495</v>
      </c>
      <c r="AG2" s="3">
        <f t="shared" si="0"/>
        <v>43496</v>
      </c>
    </row>
    <row r="3" spans="1:34" ht="15.75" thickTop="1" x14ac:dyDescent="0.25">
      <c r="A3" s="5">
        <v>43466</v>
      </c>
      <c r="B3" s="1" t="s">
        <v>8</v>
      </c>
      <c r="C3" s="2">
        <f>A3</f>
        <v>43466</v>
      </c>
      <c r="D3" s="2">
        <f>C3+1</f>
        <v>43467</v>
      </c>
      <c r="E3" s="2">
        <f>D3+1</f>
        <v>43468</v>
      </c>
      <c r="F3" s="2">
        <f t="shared" ref="F3:AG3" si="1">E3+1</f>
        <v>43469</v>
      </c>
      <c r="G3" s="2">
        <f t="shared" si="1"/>
        <v>43470</v>
      </c>
      <c r="H3" s="2">
        <f t="shared" si="1"/>
        <v>43471</v>
      </c>
      <c r="I3" s="2">
        <f t="shared" si="1"/>
        <v>43472</v>
      </c>
      <c r="J3" s="2">
        <f t="shared" si="1"/>
        <v>43473</v>
      </c>
      <c r="K3" s="2">
        <f t="shared" si="1"/>
        <v>43474</v>
      </c>
      <c r="L3" s="2">
        <f t="shared" si="1"/>
        <v>43475</v>
      </c>
      <c r="M3" s="2">
        <f t="shared" si="1"/>
        <v>43476</v>
      </c>
      <c r="N3" s="2">
        <f t="shared" si="1"/>
        <v>43477</v>
      </c>
      <c r="O3" s="2">
        <f t="shared" si="1"/>
        <v>43478</v>
      </c>
      <c r="P3" s="2">
        <f t="shared" si="1"/>
        <v>43479</v>
      </c>
      <c r="Q3" s="2">
        <f>P3+1</f>
        <v>43480</v>
      </c>
      <c r="R3" s="2">
        <f t="shared" si="1"/>
        <v>43481</v>
      </c>
      <c r="S3" s="2">
        <f t="shared" si="1"/>
        <v>43482</v>
      </c>
      <c r="T3" s="2">
        <f t="shared" si="1"/>
        <v>43483</v>
      </c>
      <c r="U3" s="2">
        <f t="shared" si="1"/>
        <v>43484</v>
      </c>
      <c r="V3" s="2">
        <f>U3+1</f>
        <v>43485</v>
      </c>
      <c r="W3" s="2">
        <f t="shared" si="1"/>
        <v>43486</v>
      </c>
      <c r="X3" s="2">
        <f t="shared" si="1"/>
        <v>43487</v>
      </c>
      <c r="Y3" s="2">
        <f t="shared" si="1"/>
        <v>43488</v>
      </c>
      <c r="Z3" s="2">
        <f t="shared" si="1"/>
        <v>43489</v>
      </c>
      <c r="AA3" s="2">
        <f t="shared" si="1"/>
        <v>43490</v>
      </c>
      <c r="AB3" s="2">
        <f t="shared" si="1"/>
        <v>43491</v>
      </c>
      <c r="AC3" s="2">
        <f t="shared" si="1"/>
        <v>43492</v>
      </c>
      <c r="AD3" s="2">
        <f t="shared" si="1"/>
        <v>43493</v>
      </c>
      <c r="AE3" s="2">
        <f t="shared" si="1"/>
        <v>43494</v>
      </c>
      <c r="AF3" s="2">
        <f t="shared" si="1"/>
        <v>43495</v>
      </c>
      <c r="AG3" s="2">
        <f t="shared" si="1"/>
        <v>43496</v>
      </c>
      <c r="AH3" s="1" t="s">
        <v>9</v>
      </c>
    </row>
    <row r="4" spans="1:34" ht="20.100000000000001" customHeight="1" x14ac:dyDescent="0.25">
      <c r="A4" s="23" t="s">
        <v>44</v>
      </c>
      <c r="B4" s="23">
        <v>30</v>
      </c>
      <c r="C4" s="21"/>
      <c r="D4" s="21">
        <v>1</v>
      </c>
      <c r="E4" s="21">
        <v>1</v>
      </c>
      <c r="F4" s="21">
        <v>1</v>
      </c>
      <c r="G4" s="21">
        <v>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(B4)-SUM(C4:AG4)</f>
        <v>26</v>
      </c>
    </row>
    <row r="5" spans="1:34" ht="20.100000000000001" customHeight="1" x14ac:dyDescent="0.25">
      <c r="A5" s="24" t="s">
        <v>45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 t="shared" ref="AH5:AH13" si="2">(B5)-SUM(C5:AG5)</f>
        <v>30</v>
      </c>
    </row>
    <row r="6" spans="1:34" ht="20.100000000000001" customHeight="1" x14ac:dyDescent="0.25">
      <c r="A6" s="23" t="s">
        <v>0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 t="shared" si="2"/>
        <v>30</v>
      </c>
    </row>
    <row r="7" spans="1:34" ht="20.100000000000001" customHeight="1" x14ac:dyDescent="0.25">
      <c r="A7" s="24" t="s">
        <v>1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 t="shared" si="2"/>
        <v>30</v>
      </c>
    </row>
    <row r="8" spans="1:34" ht="20.100000000000001" customHeight="1" x14ac:dyDescent="0.25">
      <c r="A8" s="23" t="s">
        <v>2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(B8)-SUM(C8:AG8)</f>
        <v>30</v>
      </c>
    </row>
    <row r="9" spans="1:34" ht="20.100000000000001" customHeight="1" x14ac:dyDescent="0.25">
      <c r="A9" s="24" t="s">
        <v>3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 t="shared" si="2"/>
        <v>30</v>
      </c>
    </row>
    <row r="10" spans="1:34" ht="20.100000000000001" customHeight="1" x14ac:dyDescent="0.25">
      <c r="A10" s="23" t="s">
        <v>4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 t="shared" si="2"/>
        <v>30</v>
      </c>
    </row>
    <row r="11" spans="1:34" ht="20.100000000000001" customHeight="1" x14ac:dyDescent="0.25">
      <c r="A11" s="24" t="s">
        <v>5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 t="shared" si="2"/>
        <v>30</v>
      </c>
    </row>
    <row r="12" spans="1:34" ht="20.100000000000001" customHeight="1" x14ac:dyDescent="0.25">
      <c r="A12" s="23" t="s">
        <v>6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 t="shared" si="2"/>
        <v>30</v>
      </c>
    </row>
    <row r="13" spans="1:34" ht="20.100000000000001" customHeight="1" x14ac:dyDescent="0.25">
      <c r="A13" s="24" t="s">
        <v>7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 t="shared" si="2"/>
        <v>30</v>
      </c>
    </row>
  </sheetData>
  <sheetProtection algorithmName="SHA-512" hashValue="b81MUUnh1bTB6bZN9fLcP5gPvScsZcHowVa32U1DgEHNpXkei//sdMqVeDS2+FO5k418S/idDM3Yvb6tsIMocQ==" saltValue="4GvHfC6iJWOESS1gEtunnQ==" spinCount="100000" sheet="1" objects="1" scenarios="1" selectLockedCells="1"/>
  <conditionalFormatting sqref="C2:AG13">
    <cfRule type="expression" dxfId="23" priority="2" stopIfTrue="1">
      <formula>WEEKDAY(C$2,2)&gt;5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24DA828-01BE-4E76-97BD-4F6AB748AE8E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3B23-3BFC-4250-874E-EA07E6668EB0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0" width="3.7109375" style="7" customWidth="1"/>
    <col min="31" max="31" width="10.5703125" style="8" bestFit="1" customWidth="1"/>
    <col min="32" max="16384" width="11.42578125" style="7"/>
  </cols>
  <sheetData>
    <row r="2" spans="1:33" ht="17.100000000000001" customHeight="1" thickBot="1" x14ac:dyDescent="0.3">
      <c r="C2" s="3">
        <f>C3</f>
        <v>43497</v>
      </c>
      <c r="D2" s="3">
        <f t="shared" ref="D2:AD2" si="0">D3</f>
        <v>43498</v>
      </c>
      <c r="E2" s="3">
        <f t="shared" si="0"/>
        <v>43499</v>
      </c>
      <c r="F2" s="3">
        <f t="shared" si="0"/>
        <v>43500</v>
      </c>
      <c r="G2" s="3">
        <f t="shared" si="0"/>
        <v>43501</v>
      </c>
      <c r="H2" s="3">
        <f t="shared" si="0"/>
        <v>43502</v>
      </c>
      <c r="I2" s="3">
        <f t="shared" si="0"/>
        <v>43503</v>
      </c>
      <c r="J2" s="3">
        <f t="shared" si="0"/>
        <v>43504</v>
      </c>
      <c r="K2" s="3">
        <f t="shared" si="0"/>
        <v>43505</v>
      </c>
      <c r="L2" s="3">
        <f t="shared" si="0"/>
        <v>43506</v>
      </c>
      <c r="M2" s="3">
        <f t="shared" si="0"/>
        <v>43507</v>
      </c>
      <c r="N2" s="3">
        <f t="shared" si="0"/>
        <v>43508</v>
      </c>
      <c r="O2" s="3">
        <f t="shared" si="0"/>
        <v>43509</v>
      </c>
      <c r="P2" s="3">
        <f t="shared" si="0"/>
        <v>43510</v>
      </c>
      <c r="Q2" s="3">
        <f t="shared" si="0"/>
        <v>43511</v>
      </c>
      <c r="R2" s="3">
        <f t="shared" si="0"/>
        <v>43512</v>
      </c>
      <c r="S2" s="3">
        <f t="shared" si="0"/>
        <v>43513</v>
      </c>
      <c r="T2" s="3">
        <f t="shared" si="0"/>
        <v>43514</v>
      </c>
      <c r="U2" s="3">
        <f t="shared" si="0"/>
        <v>43515</v>
      </c>
      <c r="V2" s="3">
        <f t="shared" si="0"/>
        <v>43516</v>
      </c>
      <c r="W2" s="3">
        <f t="shared" si="0"/>
        <v>43517</v>
      </c>
      <c r="X2" s="3">
        <f t="shared" si="0"/>
        <v>43518</v>
      </c>
      <c r="Y2" s="3">
        <f t="shared" si="0"/>
        <v>43519</v>
      </c>
      <c r="Z2" s="3">
        <f t="shared" si="0"/>
        <v>43520</v>
      </c>
      <c r="AA2" s="3">
        <f t="shared" si="0"/>
        <v>43521</v>
      </c>
      <c r="AB2" s="3">
        <f t="shared" si="0"/>
        <v>43522</v>
      </c>
      <c r="AC2" s="3">
        <f t="shared" si="0"/>
        <v>43523</v>
      </c>
      <c r="AD2" s="3">
        <f t="shared" si="0"/>
        <v>43524</v>
      </c>
    </row>
    <row r="3" spans="1:33" ht="15.75" thickTop="1" x14ac:dyDescent="0.25">
      <c r="A3" s="5">
        <v>43497</v>
      </c>
      <c r="B3" s="1" t="s">
        <v>8</v>
      </c>
      <c r="C3" s="2">
        <f>A3</f>
        <v>43497</v>
      </c>
      <c r="D3" s="2">
        <f>C3+1</f>
        <v>43498</v>
      </c>
      <c r="E3" s="2">
        <f>D3+1</f>
        <v>43499</v>
      </c>
      <c r="F3" s="2">
        <f t="shared" ref="F3:AD3" si="1">E3+1</f>
        <v>43500</v>
      </c>
      <c r="G3" s="2">
        <f t="shared" si="1"/>
        <v>43501</v>
      </c>
      <c r="H3" s="2">
        <f t="shared" si="1"/>
        <v>43502</v>
      </c>
      <c r="I3" s="2">
        <f t="shared" si="1"/>
        <v>43503</v>
      </c>
      <c r="J3" s="2">
        <f t="shared" si="1"/>
        <v>43504</v>
      </c>
      <c r="K3" s="2">
        <f t="shared" si="1"/>
        <v>43505</v>
      </c>
      <c r="L3" s="2">
        <f t="shared" si="1"/>
        <v>43506</v>
      </c>
      <c r="M3" s="2">
        <f t="shared" si="1"/>
        <v>43507</v>
      </c>
      <c r="N3" s="2">
        <f t="shared" si="1"/>
        <v>43508</v>
      </c>
      <c r="O3" s="2">
        <f t="shared" si="1"/>
        <v>43509</v>
      </c>
      <c r="P3" s="2">
        <f t="shared" si="1"/>
        <v>43510</v>
      </c>
      <c r="Q3" s="2">
        <f>P3+1</f>
        <v>43511</v>
      </c>
      <c r="R3" s="2">
        <f t="shared" si="1"/>
        <v>43512</v>
      </c>
      <c r="S3" s="2">
        <f t="shared" si="1"/>
        <v>43513</v>
      </c>
      <c r="T3" s="2">
        <f t="shared" si="1"/>
        <v>43514</v>
      </c>
      <c r="U3" s="2">
        <f t="shared" si="1"/>
        <v>43515</v>
      </c>
      <c r="V3" s="2">
        <f>U3+1</f>
        <v>43516</v>
      </c>
      <c r="W3" s="2">
        <f t="shared" si="1"/>
        <v>43517</v>
      </c>
      <c r="X3" s="2">
        <f t="shared" si="1"/>
        <v>43518</v>
      </c>
      <c r="Y3" s="2">
        <f t="shared" si="1"/>
        <v>43519</v>
      </c>
      <c r="Z3" s="2">
        <f t="shared" si="1"/>
        <v>43520</v>
      </c>
      <c r="AA3" s="2">
        <f t="shared" si="1"/>
        <v>43521</v>
      </c>
      <c r="AB3" s="2">
        <f t="shared" si="1"/>
        <v>43522</v>
      </c>
      <c r="AC3" s="2">
        <f t="shared" si="1"/>
        <v>43523</v>
      </c>
      <c r="AD3" s="2">
        <f t="shared" si="1"/>
        <v>43524</v>
      </c>
      <c r="AE3" s="1" t="s">
        <v>9</v>
      </c>
    </row>
    <row r="4" spans="1:33" ht="20.100000000000001" customHeight="1" x14ac:dyDescent="0.25">
      <c r="A4" s="27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3">
        <f>Januar!AH4-SUM(C4:AD4)</f>
        <v>26</v>
      </c>
      <c r="AF4" s="25"/>
      <c r="AG4" s="25"/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4">
        <f>Januar!AH5-SUM(C5:AD5)</f>
        <v>30</v>
      </c>
      <c r="AF5" s="25"/>
      <c r="AG5" s="25"/>
    </row>
    <row r="6" spans="1:33" ht="20.100000000000001" customHeight="1" x14ac:dyDescent="0.25">
      <c r="A6" s="27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3">
        <f>Januar!AH6-SUM(C6:AD6)</f>
        <v>30</v>
      </c>
      <c r="AF6" s="25"/>
      <c r="AG6" s="25"/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4">
        <f>Januar!AH7-SUM(C7:AD7)</f>
        <v>30</v>
      </c>
      <c r="AF7" s="25"/>
      <c r="AG7" s="25"/>
    </row>
    <row r="8" spans="1:33" ht="20.100000000000001" customHeight="1" x14ac:dyDescent="0.25">
      <c r="A8" s="27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3">
        <f>Januar!AH8-SUM(C8:AD8)</f>
        <v>30</v>
      </c>
      <c r="AF8" s="25"/>
      <c r="AG8" s="25"/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4">
        <f>Januar!AH9-SUM(C9:AD9)</f>
        <v>30</v>
      </c>
      <c r="AF9" s="25"/>
      <c r="AG9" s="25"/>
    </row>
    <row r="10" spans="1:33" ht="20.100000000000001" customHeight="1" x14ac:dyDescent="0.25">
      <c r="A10" s="27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3">
        <f>Januar!AH10-SUM(C10:AD10)</f>
        <v>30</v>
      </c>
      <c r="AF10" s="25"/>
      <c r="AG10" s="25"/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4">
        <f>Januar!AH11-SUM(C11:AD11)</f>
        <v>30</v>
      </c>
      <c r="AF11" s="25"/>
      <c r="AG11" s="25"/>
    </row>
    <row r="12" spans="1:33" ht="20.100000000000001" customHeight="1" x14ac:dyDescent="0.25">
      <c r="A12" s="27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3">
        <f>Januar!AH12-SUM(C12:AD12)</f>
        <v>30</v>
      </c>
      <c r="AF12" s="25"/>
      <c r="AG12" s="25"/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4">
        <f>Januar!AH13-SUM(C13:AD13)</f>
        <v>30</v>
      </c>
      <c r="AF13" s="25"/>
      <c r="AG13" s="25"/>
    </row>
  </sheetData>
  <sheetProtection algorithmName="SHA-512" hashValue="c5mDT2ar20hyx0jsnq+3C4TAjUTstVZs5pvEb3AcKtbvq0gCvqSOvIclucilpbKcujZEeIyTOvpYSYkX4/k9sw==" saltValue="9JidmPu+RqhkSDAhSUhR1Q==" spinCount="100000" sheet="1" objects="1" scenarios="1" selectLockedCells="1"/>
  <conditionalFormatting sqref="C2:AD13">
    <cfRule type="expression" dxfId="2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289CA3D-4DF1-4F42-9CB2-24CD903421DF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C2:AD13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15AE-B962-4AEB-A8E6-1740C8F1BB0D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7109375" style="7" bestFit="1" customWidth="1"/>
    <col min="2" max="2" width="11.7109375" style="7" bestFit="1" customWidth="1"/>
    <col min="3" max="33" width="3.7109375" style="7" customWidth="1"/>
    <col min="34" max="34" width="10.5703125" style="7" bestFit="1" customWidth="1"/>
    <col min="35" max="16384" width="11.42578125" style="7"/>
  </cols>
  <sheetData>
    <row r="2" spans="1:34" ht="17.100000000000001" customHeight="1" thickBot="1" x14ac:dyDescent="0.3">
      <c r="C2" s="3">
        <f>C3</f>
        <v>43525</v>
      </c>
      <c r="D2" s="3">
        <f t="shared" ref="D2:AG2" si="0">D3</f>
        <v>43526</v>
      </c>
      <c r="E2" s="3">
        <f t="shared" si="0"/>
        <v>43527</v>
      </c>
      <c r="F2" s="3">
        <f t="shared" si="0"/>
        <v>43528</v>
      </c>
      <c r="G2" s="3">
        <f t="shared" si="0"/>
        <v>43529</v>
      </c>
      <c r="H2" s="3">
        <f t="shared" si="0"/>
        <v>43530</v>
      </c>
      <c r="I2" s="3">
        <f t="shared" si="0"/>
        <v>43531</v>
      </c>
      <c r="J2" s="3">
        <f t="shared" si="0"/>
        <v>43532</v>
      </c>
      <c r="K2" s="3">
        <f t="shared" si="0"/>
        <v>43533</v>
      </c>
      <c r="L2" s="3">
        <f t="shared" si="0"/>
        <v>43534</v>
      </c>
      <c r="M2" s="3">
        <f t="shared" si="0"/>
        <v>43535</v>
      </c>
      <c r="N2" s="3">
        <f t="shared" si="0"/>
        <v>43536</v>
      </c>
      <c r="O2" s="3">
        <f t="shared" si="0"/>
        <v>43537</v>
      </c>
      <c r="P2" s="3">
        <f t="shared" si="0"/>
        <v>43538</v>
      </c>
      <c r="Q2" s="3">
        <f t="shared" si="0"/>
        <v>43539</v>
      </c>
      <c r="R2" s="3">
        <f t="shared" si="0"/>
        <v>43540</v>
      </c>
      <c r="S2" s="3">
        <f t="shared" si="0"/>
        <v>43541</v>
      </c>
      <c r="T2" s="3">
        <f t="shared" si="0"/>
        <v>43542</v>
      </c>
      <c r="U2" s="3">
        <f t="shared" si="0"/>
        <v>43543</v>
      </c>
      <c r="V2" s="3">
        <f t="shared" si="0"/>
        <v>43544</v>
      </c>
      <c r="W2" s="3">
        <f t="shared" si="0"/>
        <v>43545</v>
      </c>
      <c r="X2" s="3">
        <f t="shared" si="0"/>
        <v>43546</v>
      </c>
      <c r="Y2" s="3">
        <f t="shared" si="0"/>
        <v>43547</v>
      </c>
      <c r="Z2" s="3">
        <f t="shared" si="0"/>
        <v>43548</v>
      </c>
      <c r="AA2" s="3">
        <f t="shared" si="0"/>
        <v>43549</v>
      </c>
      <c r="AB2" s="3">
        <f t="shared" si="0"/>
        <v>43550</v>
      </c>
      <c r="AC2" s="3">
        <f t="shared" si="0"/>
        <v>43551</v>
      </c>
      <c r="AD2" s="3">
        <f t="shared" si="0"/>
        <v>43552</v>
      </c>
      <c r="AE2" s="3">
        <f t="shared" si="0"/>
        <v>43553</v>
      </c>
      <c r="AF2" s="3">
        <f t="shared" si="0"/>
        <v>43554</v>
      </c>
      <c r="AG2" s="3">
        <f t="shared" si="0"/>
        <v>43555</v>
      </c>
    </row>
    <row r="3" spans="1:34" ht="15.75" thickTop="1" x14ac:dyDescent="0.25">
      <c r="A3" s="5">
        <v>43525</v>
      </c>
      <c r="B3" s="1" t="s">
        <v>8</v>
      </c>
      <c r="C3" s="2">
        <f>A3</f>
        <v>43525</v>
      </c>
      <c r="D3" s="2">
        <f>C3+1</f>
        <v>43526</v>
      </c>
      <c r="E3" s="2">
        <f>D3+1</f>
        <v>43527</v>
      </c>
      <c r="F3" s="2">
        <f t="shared" ref="F3:AG3" si="1">E3+1</f>
        <v>43528</v>
      </c>
      <c r="G3" s="2">
        <f t="shared" si="1"/>
        <v>43529</v>
      </c>
      <c r="H3" s="2">
        <f t="shared" si="1"/>
        <v>43530</v>
      </c>
      <c r="I3" s="2">
        <f t="shared" si="1"/>
        <v>43531</v>
      </c>
      <c r="J3" s="2">
        <f t="shared" si="1"/>
        <v>43532</v>
      </c>
      <c r="K3" s="2">
        <f t="shared" si="1"/>
        <v>43533</v>
      </c>
      <c r="L3" s="2">
        <f t="shared" si="1"/>
        <v>43534</v>
      </c>
      <c r="M3" s="2">
        <f t="shared" si="1"/>
        <v>43535</v>
      </c>
      <c r="N3" s="2">
        <f t="shared" si="1"/>
        <v>43536</v>
      </c>
      <c r="O3" s="2">
        <f t="shared" si="1"/>
        <v>43537</v>
      </c>
      <c r="P3" s="2">
        <f t="shared" si="1"/>
        <v>43538</v>
      </c>
      <c r="Q3" s="2">
        <f>P3+1</f>
        <v>43539</v>
      </c>
      <c r="R3" s="2">
        <f t="shared" si="1"/>
        <v>43540</v>
      </c>
      <c r="S3" s="2">
        <f t="shared" si="1"/>
        <v>43541</v>
      </c>
      <c r="T3" s="2">
        <f t="shared" si="1"/>
        <v>43542</v>
      </c>
      <c r="U3" s="2">
        <f t="shared" si="1"/>
        <v>43543</v>
      </c>
      <c r="V3" s="2">
        <f>U3+1</f>
        <v>43544</v>
      </c>
      <c r="W3" s="2">
        <f t="shared" si="1"/>
        <v>43545</v>
      </c>
      <c r="X3" s="2">
        <f t="shared" si="1"/>
        <v>43546</v>
      </c>
      <c r="Y3" s="2">
        <f t="shared" si="1"/>
        <v>43547</v>
      </c>
      <c r="Z3" s="2">
        <f t="shared" si="1"/>
        <v>43548</v>
      </c>
      <c r="AA3" s="2">
        <f t="shared" si="1"/>
        <v>43549</v>
      </c>
      <c r="AB3" s="2">
        <f t="shared" si="1"/>
        <v>43550</v>
      </c>
      <c r="AC3" s="2">
        <f t="shared" si="1"/>
        <v>43551</v>
      </c>
      <c r="AD3" s="2">
        <f t="shared" si="1"/>
        <v>43552</v>
      </c>
      <c r="AE3" s="2">
        <f t="shared" si="1"/>
        <v>43553</v>
      </c>
      <c r="AF3" s="2">
        <f t="shared" si="1"/>
        <v>43554</v>
      </c>
      <c r="AG3" s="2">
        <f t="shared" si="1"/>
        <v>43555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Februar!AE4-SUM(C4:AG4)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Februar!AE5-SUM(C5:AG5)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Februar!AE6-SUM(C6:AG6)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Februar!AE7-SUM(C7:AG7)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Februar!AE8-SUM(C8:AG8)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Februar!AE9-SUM(C9:AG9)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Februar!AE10-SUM(C10:AG10)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Februar!AE11-SUM(C11:AG11)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Februar!AE12-SUM(C12:AG12)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Februar!AE13-SUM(C13:AG13)</f>
        <v>30</v>
      </c>
    </row>
  </sheetData>
  <sheetProtection algorithmName="SHA-512" hashValue="xkAbGnsJ7fJ9ckCsOLonX+5ZDtfMyJ2xgBEVtVtZF2HNpRghKCpN9beRuMyeTCcWazQR5Q8uvBu9w20db/6x2w==" saltValue="7/ndA8ZX0AEnvkAlb1A5QA==" spinCount="100000" sheet="1" objects="1" scenarios="1" selectLockedCells="1"/>
  <conditionalFormatting sqref="C2:AG13">
    <cfRule type="expression" dxfId="19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27B9823-708C-49A9-A278-E2EF13336926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66E61-9184-42E5-8694-2B0A5B94039E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43556</v>
      </c>
      <c r="D2" s="3">
        <f t="shared" ref="D2:AF2" si="0">D3</f>
        <v>43557</v>
      </c>
      <c r="E2" s="3">
        <f t="shared" si="0"/>
        <v>43558</v>
      </c>
      <c r="F2" s="3">
        <f t="shared" si="0"/>
        <v>43559</v>
      </c>
      <c r="G2" s="3">
        <f t="shared" si="0"/>
        <v>43560</v>
      </c>
      <c r="H2" s="3">
        <f t="shared" si="0"/>
        <v>43561</v>
      </c>
      <c r="I2" s="3">
        <f t="shared" si="0"/>
        <v>43562</v>
      </c>
      <c r="J2" s="3">
        <f t="shared" si="0"/>
        <v>43563</v>
      </c>
      <c r="K2" s="3">
        <f t="shared" si="0"/>
        <v>43564</v>
      </c>
      <c r="L2" s="3">
        <f t="shared" si="0"/>
        <v>43565</v>
      </c>
      <c r="M2" s="3">
        <f t="shared" si="0"/>
        <v>43566</v>
      </c>
      <c r="N2" s="3">
        <f t="shared" si="0"/>
        <v>43567</v>
      </c>
      <c r="O2" s="3">
        <f t="shared" si="0"/>
        <v>43568</v>
      </c>
      <c r="P2" s="3">
        <f t="shared" si="0"/>
        <v>43569</v>
      </c>
      <c r="Q2" s="3">
        <f t="shared" si="0"/>
        <v>43570</v>
      </c>
      <c r="R2" s="3">
        <f t="shared" si="0"/>
        <v>43571</v>
      </c>
      <c r="S2" s="3">
        <f t="shared" si="0"/>
        <v>43572</v>
      </c>
      <c r="T2" s="3">
        <f t="shared" si="0"/>
        <v>43573</v>
      </c>
      <c r="U2" s="3">
        <f t="shared" si="0"/>
        <v>43574</v>
      </c>
      <c r="V2" s="3">
        <f t="shared" si="0"/>
        <v>43575</v>
      </c>
      <c r="W2" s="3">
        <f t="shared" si="0"/>
        <v>43576</v>
      </c>
      <c r="X2" s="3">
        <f t="shared" si="0"/>
        <v>43577</v>
      </c>
      <c r="Y2" s="3">
        <f t="shared" si="0"/>
        <v>43578</v>
      </c>
      <c r="Z2" s="3">
        <f t="shared" si="0"/>
        <v>43579</v>
      </c>
      <c r="AA2" s="3">
        <f t="shared" si="0"/>
        <v>43580</v>
      </c>
      <c r="AB2" s="3">
        <f t="shared" si="0"/>
        <v>43581</v>
      </c>
      <c r="AC2" s="3">
        <f t="shared" si="0"/>
        <v>43582</v>
      </c>
      <c r="AD2" s="3">
        <f t="shared" si="0"/>
        <v>43583</v>
      </c>
      <c r="AE2" s="3">
        <f t="shared" si="0"/>
        <v>43584</v>
      </c>
      <c r="AF2" s="3">
        <f t="shared" si="0"/>
        <v>43585</v>
      </c>
    </row>
    <row r="3" spans="1:33" ht="15.75" thickTop="1" x14ac:dyDescent="0.25">
      <c r="A3" s="5">
        <v>43556</v>
      </c>
      <c r="B3" s="1" t="s">
        <v>8</v>
      </c>
      <c r="C3" s="2">
        <f>A3</f>
        <v>43556</v>
      </c>
      <c r="D3" s="2">
        <f>C3+1</f>
        <v>43557</v>
      </c>
      <c r="E3" s="2">
        <f>D3+1</f>
        <v>43558</v>
      </c>
      <c r="F3" s="2">
        <f t="shared" ref="F3:AF3" si="1">E3+1</f>
        <v>43559</v>
      </c>
      <c r="G3" s="2">
        <f t="shared" si="1"/>
        <v>43560</v>
      </c>
      <c r="H3" s="2">
        <f t="shared" si="1"/>
        <v>43561</v>
      </c>
      <c r="I3" s="2">
        <f t="shared" si="1"/>
        <v>43562</v>
      </c>
      <c r="J3" s="2">
        <f t="shared" si="1"/>
        <v>43563</v>
      </c>
      <c r="K3" s="2">
        <f t="shared" si="1"/>
        <v>43564</v>
      </c>
      <c r="L3" s="2">
        <f t="shared" si="1"/>
        <v>43565</v>
      </c>
      <c r="M3" s="2">
        <f t="shared" si="1"/>
        <v>43566</v>
      </c>
      <c r="N3" s="2">
        <f t="shared" si="1"/>
        <v>43567</v>
      </c>
      <c r="O3" s="2">
        <f t="shared" si="1"/>
        <v>43568</v>
      </c>
      <c r="P3" s="2">
        <f t="shared" si="1"/>
        <v>43569</v>
      </c>
      <c r="Q3" s="2">
        <f>P3+1</f>
        <v>43570</v>
      </c>
      <c r="R3" s="2">
        <f t="shared" si="1"/>
        <v>43571</v>
      </c>
      <c r="S3" s="2">
        <f t="shared" si="1"/>
        <v>43572</v>
      </c>
      <c r="T3" s="2">
        <f t="shared" si="1"/>
        <v>43573</v>
      </c>
      <c r="U3" s="2">
        <f t="shared" si="1"/>
        <v>43574</v>
      </c>
      <c r="V3" s="2">
        <f>U3+1</f>
        <v>43575</v>
      </c>
      <c r="W3" s="2">
        <f t="shared" si="1"/>
        <v>43576</v>
      </c>
      <c r="X3" s="2">
        <f t="shared" si="1"/>
        <v>43577</v>
      </c>
      <c r="Y3" s="2">
        <f t="shared" si="1"/>
        <v>43578</v>
      </c>
      <c r="Z3" s="2">
        <f t="shared" si="1"/>
        <v>43579</v>
      </c>
      <c r="AA3" s="2">
        <f t="shared" si="1"/>
        <v>43580</v>
      </c>
      <c r="AB3" s="2">
        <f t="shared" si="1"/>
        <v>43581</v>
      </c>
      <c r="AC3" s="2">
        <f t="shared" si="1"/>
        <v>43582</v>
      </c>
      <c r="AD3" s="2">
        <f t="shared" si="1"/>
        <v>43583</v>
      </c>
      <c r="AE3" s="2">
        <f t="shared" si="1"/>
        <v>43584</v>
      </c>
      <c r="AF3" s="2">
        <f t="shared" si="1"/>
        <v>43585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März!AH4-SUM(C4:AF4)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März!AH5-SUM(C5:AF5)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März!AH6-SUM(C6:AF6)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März!AH7-SUM(C7:AF7)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März!AH8-SUM(C8:AF8)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März!AH9-SUM(C9:AF9)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März!AH10-SUM(C10:AF10)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März!AH11-SUM(C11:AF11)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März!AH12-SUM(C12:AF12)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März!AH13-SUM(C13:AF13)</f>
        <v>30</v>
      </c>
    </row>
  </sheetData>
  <sheetProtection algorithmName="SHA-512" hashValue="CvoTqGN9b6ZVGEGScsDPDbS0sOrlcAeCrak5/BoVucjodugKtNY3cLDYVX5U9JpJ7u7Z660x/ct5PfHVTW0C7g==" saltValue="qDp1LHZqd92XjRH5UibWcQ==" spinCount="100000" sheet="1" objects="1" scenarios="1" selectLockedCells="1"/>
  <conditionalFormatting sqref="C2:AF13">
    <cfRule type="expression" dxfId="17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0C95B6D-3DD5-443B-8F5D-38CB97BA84AD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9A9A-844F-47A6-8B37-C1BBBB08BC19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43586</v>
      </c>
      <c r="D2" s="3">
        <f t="shared" ref="D2:AG2" si="0">D3</f>
        <v>43587</v>
      </c>
      <c r="E2" s="3">
        <f t="shared" si="0"/>
        <v>43588</v>
      </c>
      <c r="F2" s="3">
        <f t="shared" si="0"/>
        <v>43589</v>
      </c>
      <c r="G2" s="3">
        <f t="shared" si="0"/>
        <v>43590</v>
      </c>
      <c r="H2" s="3">
        <f t="shared" si="0"/>
        <v>43591</v>
      </c>
      <c r="I2" s="3">
        <f t="shared" si="0"/>
        <v>43592</v>
      </c>
      <c r="J2" s="3">
        <f t="shared" si="0"/>
        <v>43593</v>
      </c>
      <c r="K2" s="3">
        <f t="shared" si="0"/>
        <v>43594</v>
      </c>
      <c r="L2" s="3">
        <f t="shared" si="0"/>
        <v>43595</v>
      </c>
      <c r="M2" s="3">
        <f t="shared" si="0"/>
        <v>43596</v>
      </c>
      <c r="N2" s="3">
        <f t="shared" si="0"/>
        <v>43597</v>
      </c>
      <c r="O2" s="3">
        <f t="shared" si="0"/>
        <v>43598</v>
      </c>
      <c r="P2" s="3">
        <f t="shared" si="0"/>
        <v>43599</v>
      </c>
      <c r="Q2" s="3">
        <f t="shared" si="0"/>
        <v>43600</v>
      </c>
      <c r="R2" s="3">
        <f t="shared" si="0"/>
        <v>43601</v>
      </c>
      <c r="S2" s="3">
        <f t="shared" si="0"/>
        <v>43602</v>
      </c>
      <c r="T2" s="3">
        <f t="shared" si="0"/>
        <v>43603</v>
      </c>
      <c r="U2" s="3">
        <f t="shared" si="0"/>
        <v>43604</v>
      </c>
      <c r="V2" s="3">
        <f t="shared" si="0"/>
        <v>43605</v>
      </c>
      <c r="W2" s="3">
        <f t="shared" si="0"/>
        <v>43606</v>
      </c>
      <c r="X2" s="3">
        <f t="shared" si="0"/>
        <v>43607</v>
      </c>
      <c r="Y2" s="3">
        <f t="shared" si="0"/>
        <v>43608</v>
      </c>
      <c r="Z2" s="3">
        <f t="shared" si="0"/>
        <v>43609</v>
      </c>
      <c r="AA2" s="3">
        <f t="shared" si="0"/>
        <v>43610</v>
      </c>
      <c r="AB2" s="3">
        <f t="shared" si="0"/>
        <v>43611</v>
      </c>
      <c r="AC2" s="3">
        <f t="shared" si="0"/>
        <v>43612</v>
      </c>
      <c r="AD2" s="3">
        <f t="shared" si="0"/>
        <v>43613</v>
      </c>
      <c r="AE2" s="3">
        <f t="shared" si="0"/>
        <v>43614</v>
      </c>
      <c r="AF2" s="3">
        <f t="shared" si="0"/>
        <v>43615</v>
      </c>
      <c r="AG2" s="3">
        <f t="shared" si="0"/>
        <v>43616</v>
      </c>
    </row>
    <row r="3" spans="1:34" ht="15.75" thickTop="1" x14ac:dyDescent="0.25">
      <c r="A3" s="5">
        <v>43586</v>
      </c>
      <c r="B3" s="1" t="s">
        <v>8</v>
      </c>
      <c r="C3" s="2">
        <f>A3</f>
        <v>43586</v>
      </c>
      <c r="D3" s="2">
        <f>C3+1</f>
        <v>43587</v>
      </c>
      <c r="E3" s="2">
        <f>D3+1</f>
        <v>43588</v>
      </c>
      <c r="F3" s="2">
        <f t="shared" ref="F3:AG3" si="1">E3+1</f>
        <v>43589</v>
      </c>
      <c r="G3" s="2">
        <f t="shared" si="1"/>
        <v>43590</v>
      </c>
      <c r="H3" s="2">
        <f t="shared" si="1"/>
        <v>43591</v>
      </c>
      <c r="I3" s="2">
        <f t="shared" si="1"/>
        <v>43592</v>
      </c>
      <c r="J3" s="2">
        <f t="shared" si="1"/>
        <v>43593</v>
      </c>
      <c r="K3" s="2">
        <f t="shared" si="1"/>
        <v>43594</v>
      </c>
      <c r="L3" s="2">
        <f t="shared" si="1"/>
        <v>43595</v>
      </c>
      <c r="M3" s="2">
        <f t="shared" si="1"/>
        <v>43596</v>
      </c>
      <c r="N3" s="2">
        <f t="shared" si="1"/>
        <v>43597</v>
      </c>
      <c r="O3" s="2">
        <f t="shared" si="1"/>
        <v>43598</v>
      </c>
      <c r="P3" s="2">
        <f t="shared" si="1"/>
        <v>43599</v>
      </c>
      <c r="Q3" s="2">
        <f>P3+1</f>
        <v>43600</v>
      </c>
      <c r="R3" s="2">
        <f t="shared" si="1"/>
        <v>43601</v>
      </c>
      <c r="S3" s="2">
        <f t="shared" si="1"/>
        <v>43602</v>
      </c>
      <c r="T3" s="2">
        <f t="shared" si="1"/>
        <v>43603</v>
      </c>
      <c r="U3" s="2">
        <f t="shared" si="1"/>
        <v>43604</v>
      </c>
      <c r="V3" s="2">
        <f>U3+1</f>
        <v>43605</v>
      </c>
      <c r="W3" s="2">
        <f t="shared" si="1"/>
        <v>43606</v>
      </c>
      <c r="X3" s="2">
        <f t="shared" si="1"/>
        <v>43607</v>
      </c>
      <c r="Y3" s="2">
        <f t="shared" si="1"/>
        <v>43608</v>
      </c>
      <c r="Z3" s="2">
        <f t="shared" si="1"/>
        <v>43609</v>
      </c>
      <c r="AA3" s="2">
        <f t="shared" si="1"/>
        <v>43610</v>
      </c>
      <c r="AB3" s="2">
        <f t="shared" si="1"/>
        <v>43611</v>
      </c>
      <c r="AC3" s="2">
        <f t="shared" si="1"/>
        <v>43612</v>
      </c>
      <c r="AD3" s="2">
        <f t="shared" si="1"/>
        <v>43613</v>
      </c>
      <c r="AE3" s="2">
        <f t="shared" si="1"/>
        <v>43614</v>
      </c>
      <c r="AF3" s="2">
        <f t="shared" si="1"/>
        <v>43615</v>
      </c>
      <c r="AG3" s="2">
        <f t="shared" si="1"/>
        <v>43616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April!AG4-SUM(C4:AG4)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April!AG5-SUM(C5:AG5)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April!AG6-SUM(C6:AG6)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April!AG7-SUM(C7:AG7)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April!AG8-SUM(C8:AG8)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April!AG9-SUM(C9:AG9)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April!AG10-SUM(C10:AG10)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April!AG11-SUM(C11:AG11)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April!AG12-SUM(C12:AG12)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April!AG13-SUM(C13:AG13)</f>
        <v>30</v>
      </c>
    </row>
  </sheetData>
  <sheetProtection algorithmName="SHA-512" hashValue="PXgr8PI17FHGwzwaLw9WOiHVP73k6itFHT3lCooQcDzckfZnTYpwIChq51cMXLqPdp6qhdNzM03Wa+lxpFeflA==" saltValue="GhVWl3CJ4My06WMxyPta7g==" spinCount="100000" sheet="1" objects="1" scenarios="1" selectLockedCells="1"/>
  <conditionalFormatting sqref="C2:AG13">
    <cfRule type="expression" dxfId="15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93E33D2-09AC-430E-8288-9DF1AE01E123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4E2F-03AC-46BD-9B28-620E294FDD9A}">
  <dimension ref="A2:AG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2" width="3.7109375" style="7" customWidth="1"/>
    <col min="33" max="33" width="10.5703125" style="8" bestFit="1" customWidth="1"/>
    <col min="34" max="16384" width="11.42578125" style="7"/>
  </cols>
  <sheetData>
    <row r="2" spans="1:33" ht="17.100000000000001" customHeight="1" thickBot="1" x14ac:dyDescent="0.3">
      <c r="C2" s="3">
        <f>C3</f>
        <v>43617</v>
      </c>
      <c r="D2" s="3">
        <f t="shared" ref="D2:AF2" si="0">D3</f>
        <v>43618</v>
      </c>
      <c r="E2" s="3">
        <f t="shared" si="0"/>
        <v>43619</v>
      </c>
      <c r="F2" s="3">
        <f t="shared" si="0"/>
        <v>43620</v>
      </c>
      <c r="G2" s="3">
        <f t="shared" si="0"/>
        <v>43621</v>
      </c>
      <c r="H2" s="3">
        <f t="shared" si="0"/>
        <v>43622</v>
      </c>
      <c r="I2" s="3">
        <f t="shared" si="0"/>
        <v>43623</v>
      </c>
      <c r="J2" s="3">
        <f t="shared" si="0"/>
        <v>43624</v>
      </c>
      <c r="K2" s="3">
        <f t="shared" si="0"/>
        <v>43625</v>
      </c>
      <c r="L2" s="3">
        <f t="shared" si="0"/>
        <v>43626</v>
      </c>
      <c r="M2" s="3">
        <f t="shared" si="0"/>
        <v>43627</v>
      </c>
      <c r="N2" s="3">
        <f t="shared" si="0"/>
        <v>43628</v>
      </c>
      <c r="O2" s="3">
        <f t="shared" si="0"/>
        <v>43629</v>
      </c>
      <c r="P2" s="3">
        <f t="shared" si="0"/>
        <v>43630</v>
      </c>
      <c r="Q2" s="3">
        <f t="shared" si="0"/>
        <v>43631</v>
      </c>
      <c r="R2" s="3">
        <f t="shared" si="0"/>
        <v>43632</v>
      </c>
      <c r="S2" s="3">
        <f t="shared" si="0"/>
        <v>43633</v>
      </c>
      <c r="T2" s="3">
        <f t="shared" si="0"/>
        <v>43634</v>
      </c>
      <c r="U2" s="3">
        <f t="shared" si="0"/>
        <v>43635</v>
      </c>
      <c r="V2" s="3">
        <f t="shared" si="0"/>
        <v>43636</v>
      </c>
      <c r="W2" s="3">
        <f t="shared" si="0"/>
        <v>43637</v>
      </c>
      <c r="X2" s="3">
        <f t="shared" si="0"/>
        <v>43638</v>
      </c>
      <c r="Y2" s="3">
        <f t="shared" si="0"/>
        <v>43639</v>
      </c>
      <c r="Z2" s="3">
        <f t="shared" si="0"/>
        <v>43640</v>
      </c>
      <c r="AA2" s="3">
        <f t="shared" si="0"/>
        <v>43641</v>
      </c>
      <c r="AB2" s="3">
        <f t="shared" si="0"/>
        <v>43642</v>
      </c>
      <c r="AC2" s="3">
        <f t="shared" si="0"/>
        <v>43643</v>
      </c>
      <c r="AD2" s="3">
        <f t="shared" si="0"/>
        <v>43644</v>
      </c>
      <c r="AE2" s="3">
        <f t="shared" si="0"/>
        <v>43645</v>
      </c>
      <c r="AF2" s="3">
        <f t="shared" si="0"/>
        <v>43646</v>
      </c>
    </row>
    <row r="3" spans="1:33" ht="15.75" thickTop="1" x14ac:dyDescent="0.25">
      <c r="A3" s="5">
        <v>43617</v>
      </c>
      <c r="B3" s="1" t="s">
        <v>8</v>
      </c>
      <c r="C3" s="2">
        <f>A3</f>
        <v>43617</v>
      </c>
      <c r="D3" s="2">
        <f>C3+1</f>
        <v>43618</v>
      </c>
      <c r="E3" s="2">
        <f>D3+1</f>
        <v>43619</v>
      </c>
      <c r="F3" s="2">
        <f t="shared" ref="F3:AF3" si="1">E3+1</f>
        <v>43620</v>
      </c>
      <c r="G3" s="2">
        <f t="shared" si="1"/>
        <v>43621</v>
      </c>
      <c r="H3" s="2">
        <f t="shared" si="1"/>
        <v>43622</v>
      </c>
      <c r="I3" s="2">
        <f t="shared" si="1"/>
        <v>43623</v>
      </c>
      <c r="J3" s="2">
        <f t="shared" si="1"/>
        <v>43624</v>
      </c>
      <c r="K3" s="2">
        <f t="shared" si="1"/>
        <v>43625</v>
      </c>
      <c r="L3" s="2">
        <f t="shared" si="1"/>
        <v>43626</v>
      </c>
      <c r="M3" s="2">
        <f t="shared" si="1"/>
        <v>43627</v>
      </c>
      <c r="N3" s="2">
        <f t="shared" si="1"/>
        <v>43628</v>
      </c>
      <c r="O3" s="2">
        <f t="shared" si="1"/>
        <v>43629</v>
      </c>
      <c r="P3" s="2">
        <f t="shared" si="1"/>
        <v>43630</v>
      </c>
      <c r="Q3" s="2">
        <f>P3+1</f>
        <v>43631</v>
      </c>
      <c r="R3" s="2">
        <f t="shared" si="1"/>
        <v>43632</v>
      </c>
      <c r="S3" s="2">
        <f t="shared" si="1"/>
        <v>43633</v>
      </c>
      <c r="T3" s="2">
        <f t="shared" si="1"/>
        <v>43634</v>
      </c>
      <c r="U3" s="2">
        <f t="shared" si="1"/>
        <v>43635</v>
      </c>
      <c r="V3" s="2">
        <f>U3+1</f>
        <v>43636</v>
      </c>
      <c r="W3" s="2">
        <f t="shared" si="1"/>
        <v>43637</v>
      </c>
      <c r="X3" s="2">
        <f t="shared" si="1"/>
        <v>43638</v>
      </c>
      <c r="Y3" s="2">
        <f t="shared" si="1"/>
        <v>43639</v>
      </c>
      <c r="Z3" s="2">
        <f t="shared" si="1"/>
        <v>43640</v>
      </c>
      <c r="AA3" s="2">
        <f t="shared" si="1"/>
        <v>43641</v>
      </c>
      <c r="AB3" s="2">
        <f t="shared" si="1"/>
        <v>43642</v>
      </c>
      <c r="AC3" s="2">
        <f t="shared" si="1"/>
        <v>43643</v>
      </c>
      <c r="AD3" s="2">
        <f t="shared" si="1"/>
        <v>43644</v>
      </c>
      <c r="AE3" s="2">
        <f t="shared" si="1"/>
        <v>43645</v>
      </c>
      <c r="AF3" s="2">
        <f t="shared" si="1"/>
        <v>43646</v>
      </c>
      <c r="AG3" s="1" t="s">
        <v>9</v>
      </c>
    </row>
    <row r="4" spans="1:33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>
        <f>Mai!AH4-SUM(C4:AF4)</f>
        <v>26</v>
      </c>
    </row>
    <row r="5" spans="1:33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4">
        <f>Mai!AH5-SUM(C5:AF5)</f>
        <v>30</v>
      </c>
    </row>
    <row r="6" spans="1:33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3">
        <f>Mai!AH6-SUM(C6:AF6)</f>
        <v>30</v>
      </c>
    </row>
    <row r="7" spans="1:33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4">
        <f>Mai!AH7-SUM(C7:AF7)</f>
        <v>30</v>
      </c>
    </row>
    <row r="8" spans="1:33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3">
        <f>Mai!AH8-SUM(C8:AF8)</f>
        <v>30</v>
      </c>
    </row>
    <row r="9" spans="1:33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4">
        <f>Mai!AH9-SUM(C9:AF9)</f>
        <v>30</v>
      </c>
    </row>
    <row r="10" spans="1:33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3">
        <f>Mai!AH10-SUM(C10:AF10)</f>
        <v>30</v>
      </c>
    </row>
    <row r="11" spans="1:33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4">
        <f>Mai!AH11-SUM(C11:AF11)</f>
        <v>30</v>
      </c>
    </row>
    <row r="12" spans="1:33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3">
        <f>Mai!AH12-SUM(C12:AF12)</f>
        <v>30</v>
      </c>
    </row>
    <row r="13" spans="1:33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4">
        <f>Mai!AH13-SUM(C13:AF13)</f>
        <v>30</v>
      </c>
    </row>
  </sheetData>
  <sheetProtection algorithmName="SHA-512" hashValue="qX4k7+pFnqo6FOxRy3h01vvVYTFPIUZJ1eYOz8RAWYl178qWFm6hnpDRcS1oQzAxuf1LWnQg/8o2u6CT1rrMGw==" saltValue="j28H7lFeJOgbv3dSuRcbUg==" spinCount="100000" sheet="1" objects="1" scenarios="1" selectLockedCells="1"/>
  <conditionalFormatting sqref="C2:AF13">
    <cfRule type="expression" dxfId="13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9973C77-D690-46FB-BC70-6870AC601C3A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C2:AF13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A835-7AF3-4368-AD79-CACF8C2FB8CF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43647</v>
      </c>
      <c r="D2" s="3">
        <f t="shared" ref="D2:AG2" si="0">D3</f>
        <v>43648</v>
      </c>
      <c r="E2" s="3">
        <f t="shared" si="0"/>
        <v>43649</v>
      </c>
      <c r="F2" s="3">
        <f t="shared" si="0"/>
        <v>43650</v>
      </c>
      <c r="G2" s="3">
        <f t="shared" si="0"/>
        <v>43651</v>
      </c>
      <c r="H2" s="3">
        <f t="shared" si="0"/>
        <v>43652</v>
      </c>
      <c r="I2" s="3">
        <f t="shared" si="0"/>
        <v>43653</v>
      </c>
      <c r="J2" s="3">
        <f t="shared" si="0"/>
        <v>43654</v>
      </c>
      <c r="K2" s="3">
        <f t="shared" si="0"/>
        <v>43655</v>
      </c>
      <c r="L2" s="3">
        <f t="shared" si="0"/>
        <v>43656</v>
      </c>
      <c r="M2" s="3">
        <f t="shared" si="0"/>
        <v>43657</v>
      </c>
      <c r="N2" s="3">
        <f t="shared" si="0"/>
        <v>43658</v>
      </c>
      <c r="O2" s="3">
        <f t="shared" si="0"/>
        <v>43659</v>
      </c>
      <c r="P2" s="3">
        <f t="shared" si="0"/>
        <v>43660</v>
      </c>
      <c r="Q2" s="3">
        <f t="shared" si="0"/>
        <v>43661</v>
      </c>
      <c r="R2" s="3">
        <f t="shared" si="0"/>
        <v>43662</v>
      </c>
      <c r="S2" s="3">
        <f t="shared" si="0"/>
        <v>43663</v>
      </c>
      <c r="T2" s="3">
        <f t="shared" si="0"/>
        <v>43664</v>
      </c>
      <c r="U2" s="3">
        <f t="shared" si="0"/>
        <v>43665</v>
      </c>
      <c r="V2" s="3">
        <f t="shared" si="0"/>
        <v>43666</v>
      </c>
      <c r="W2" s="3">
        <f t="shared" si="0"/>
        <v>43667</v>
      </c>
      <c r="X2" s="3">
        <f t="shared" si="0"/>
        <v>43668</v>
      </c>
      <c r="Y2" s="3">
        <f t="shared" si="0"/>
        <v>43669</v>
      </c>
      <c r="Z2" s="3">
        <f t="shared" si="0"/>
        <v>43670</v>
      </c>
      <c r="AA2" s="3">
        <f t="shared" si="0"/>
        <v>43671</v>
      </c>
      <c r="AB2" s="3">
        <f t="shared" si="0"/>
        <v>43672</v>
      </c>
      <c r="AC2" s="3">
        <f t="shared" si="0"/>
        <v>43673</v>
      </c>
      <c r="AD2" s="3">
        <f t="shared" si="0"/>
        <v>43674</v>
      </c>
      <c r="AE2" s="3">
        <f t="shared" si="0"/>
        <v>43675</v>
      </c>
      <c r="AF2" s="3">
        <f t="shared" si="0"/>
        <v>43676</v>
      </c>
      <c r="AG2" s="3">
        <f t="shared" si="0"/>
        <v>43677</v>
      </c>
    </row>
    <row r="3" spans="1:34" ht="15.75" thickTop="1" x14ac:dyDescent="0.25">
      <c r="A3" s="5">
        <v>43647</v>
      </c>
      <c r="B3" s="1" t="s">
        <v>8</v>
      </c>
      <c r="C3" s="2">
        <f>A3</f>
        <v>43647</v>
      </c>
      <c r="D3" s="2">
        <f>C3+1</f>
        <v>43648</v>
      </c>
      <c r="E3" s="2">
        <f>D3+1</f>
        <v>43649</v>
      </c>
      <c r="F3" s="2">
        <f t="shared" ref="F3:AG3" si="1">E3+1</f>
        <v>43650</v>
      </c>
      <c r="G3" s="2">
        <f t="shared" si="1"/>
        <v>43651</v>
      </c>
      <c r="H3" s="2">
        <f t="shared" si="1"/>
        <v>43652</v>
      </c>
      <c r="I3" s="2">
        <f t="shared" si="1"/>
        <v>43653</v>
      </c>
      <c r="J3" s="2">
        <f t="shared" si="1"/>
        <v>43654</v>
      </c>
      <c r="K3" s="2">
        <f t="shared" si="1"/>
        <v>43655</v>
      </c>
      <c r="L3" s="2">
        <f t="shared" si="1"/>
        <v>43656</v>
      </c>
      <c r="M3" s="2">
        <f t="shared" si="1"/>
        <v>43657</v>
      </c>
      <c r="N3" s="2">
        <f t="shared" si="1"/>
        <v>43658</v>
      </c>
      <c r="O3" s="2">
        <f t="shared" si="1"/>
        <v>43659</v>
      </c>
      <c r="P3" s="2">
        <f t="shared" si="1"/>
        <v>43660</v>
      </c>
      <c r="Q3" s="2">
        <f>P3+1</f>
        <v>43661</v>
      </c>
      <c r="R3" s="2">
        <f t="shared" si="1"/>
        <v>43662</v>
      </c>
      <c r="S3" s="2">
        <f t="shared" si="1"/>
        <v>43663</v>
      </c>
      <c r="T3" s="2">
        <f t="shared" si="1"/>
        <v>43664</v>
      </c>
      <c r="U3" s="2">
        <f t="shared" si="1"/>
        <v>43665</v>
      </c>
      <c r="V3" s="2">
        <f>U3+1</f>
        <v>43666</v>
      </c>
      <c r="W3" s="2">
        <f t="shared" si="1"/>
        <v>43667</v>
      </c>
      <c r="X3" s="2">
        <f t="shared" si="1"/>
        <v>43668</v>
      </c>
      <c r="Y3" s="2">
        <f t="shared" si="1"/>
        <v>43669</v>
      </c>
      <c r="Z3" s="2">
        <f t="shared" si="1"/>
        <v>43670</v>
      </c>
      <c r="AA3" s="2">
        <f t="shared" si="1"/>
        <v>43671</v>
      </c>
      <c r="AB3" s="2">
        <f t="shared" si="1"/>
        <v>43672</v>
      </c>
      <c r="AC3" s="2">
        <f t="shared" si="1"/>
        <v>43673</v>
      </c>
      <c r="AD3" s="2">
        <f t="shared" si="1"/>
        <v>43674</v>
      </c>
      <c r="AE3" s="2">
        <f t="shared" si="1"/>
        <v>43675</v>
      </c>
      <c r="AF3" s="2">
        <f t="shared" si="1"/>
        <v>43676</v>
      </c>
      <c r="AG3" s="2">
        <f t="shared" si="1"/>
        <v>43677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Juni!AG4-SUM(C4:AG4)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Juni!AG5-SUM(C5:AG5)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Juni!AG6-SUM(C6:AG6)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Juni!AG7-SUM(C7:AG7)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Juni!AG8-SUM(C8:AG8)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Juni!AG9-SUM(C9:AG9)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Juni!AG10-SUM(C10:AG10)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Juni!AG11-SUM(C11:AG11)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Juni!AG12-SUM(C12:AG12)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Juni!AG13-SUM(C13:AG13)</f>
        <v>30</v>
      </c>
    </row>
  </sheetData>
  <sheetProtection algorithmName="SHA-512" hashValue="xMPqOoIByzFkEgY/NofeAgdrzUDKnwX9vsZt7cFHmA82jcqAGQNTnBzaJMgMT6qz4skTAtBpv+5UEzfWXIICPA==" saltValue="hxbjPR7mbvNdGN3TgZtUhw==" spinCount="100000" sheet="1" objects="1" scenarios="1" selectLockedCells="1"/>
  <conditionalFormatting sqref="C2:AG13">
    <cfRule type="expression" dxfId="11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F3AFEE2-06BA-40A2-B10A-0AD48F1AC957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9A4D-998B-4936-A1A3-40A5FFD92F16}">
  <dimension ref="A2:AH13"/>
  <sheetViews>
    <sheetView showGridLines="0" workbookViewId="0">
      <pane xSplit="1" ySplit="3" topLeftCell="B4" activePane="bottomRight" state="frozen"/>
      <selection activeCell="Y20" sqref="Y20"/>
      <selection pane="topRight" activeCell="Y20" sqref="Y20"/>
      <selection pane="bottomLeft" activeCell="Y20" sqref="Y20"/>
      <selection pane="bottomRight" activeCell="A4" sqref="A4"/>
    </sheetView>
  </sheetViews>
  <sheetFormatPr baseColWidth="10" defaultRowHeight="15" x14ac:dyDescent="0.25"/>
  <cols>
    <col min="1" max="1" width="13.5703125" style="7" bestFit="1" customWidth="1"/>
    <col min="2" max="2" width="11.7109375" style="7" bestFit="1" customWidth="1"/>
    <col min="3" max="33" width="3.7109375" style="7" customWidth="1"/>
    <col min="34" max="34" width="10.5703125" style="8" bestFit="1" customWidth="1"/>
    <col min="35" max="16384" width="11.42578125" style="7"/>
  </cols>
  <sheetData>
    <row r="2" spans="1:34" ht="17.100000000000001" customHeight="1" thickBot="1" x14ac:dyDescent="0.3">
      <c r="C2" s="3">
        <f>C3</f>
        <v>43678</v>
      </c>
      <c r="D2" s="3">
        <f t="shared" ref="D2:AG2" si="0">D3</f>
        <v>43679</v>
      </c>
      <c r="E2" s="3">
        <f t="shared" si="0"/>
        <v>43680</v>
      </c>
      <c r="F2" s="3">
        <f t="shared" si="0"/>
        <v>43681</v>
      </c>
      <c r="G2" s="3">
        <f t="shared" si="0"/>
        <v>43682</v>
      </c>
      <c r="H2" s="3">
        <f t="shared" si="0"/>
        <v>43683</v>
      </c>
      <c r="I2" s="3">
        <f t="shared" si="0"/>
        <v>43684</v>
      </c>
      <c r="J2" s="3">
        <f t="shared" si="0"/>
        <v>43685</v>
      </c>
      <c r="K2" s="3">
        <f t="shared" si="0"/>
        <v>43686</v>
      </c>
      <c r="L2" s="3">
        <f t="shared" si="0"/>
        <v>43687</v>
      </c>
      <c r="M2" s="3">
        <f t="shared" si="0"/>
        <v>43688</v>
      </c>
      <c r="N2" s="3">
        <f t="shared" si="0"/>
        <v>43689</v>
      </c>
      <c r="O2" s="3">
        <f t="shared" si="0"/>
        <v>43690</v>
      </c>
      <c r="P2" s="3">
        <f t="shared" si="0"/>
        <v>43691</v>
      </c>
      <c r="Q2" s="3">
        <f t="shared" si="0"/>
        <v>43692</v>
      </c>
      <c r="R2" s="3">
        <f t="shared" si="0"/>
        <v>43693</v>
      </c>
      <c r="S2" s="3">
        <f t="shared" si="0"/>
        <v>43694</v>
      </c>
      <c r="T2" s="3">
        <f t="shared" si="0"/>
        <v>43695</v>
      </c>
      <c r="U2" s="3">
        <f t="shared" si="0"/>
        <v>43696</v>
      </c>
      <c r="V2" s="3">
        <f t="shared" si="0"/>
        <v>43697</v>
      </c>
      <c r="W2" s="3">
        <f t="shared" si="0"/>
        <v>43698</v>
      </c>
      <c r="X2" s="3">
        <f t="shared" si="0"/>
        <v>43699</v>
      </c>
      <c r="Y2" s="3">
        <f t="shared" si="0"/>
        <v>43700</v>
      </c>
      <c r="Z2" s="3">
        <f t="shared" si="0"/>
        <v>43701</v>
      </c>
      <c r="AA2" s="3">
        <f t="shared" si="0"/>
        <v>43702</v>
      </c>
      <c r="AB2" s="3">
        <f t="shared" si="0"/>
        <v>43703</v>
      </c>
      <c r="AC2" s="3">
        <f t="shared" si="0"/>
        <v>43704</v>
      </c>
      <c r="AD2" s="3">
        <f t="shared" si="0"/>
        <v>43705</v>
      </c>
      <c r="AE2" s="3">
        <f t="shared" si="0"/>
        <v>43706</v>
      </c>
      <c r="AF2" s="3">
        <f t="shared" si="0"/>
        <v>43707</v>
      </c>
      <c r="AG2" s="3">
        <f t="shared" si="0"/>
        <v>43708</v>
      </c>
    </row>
    <row r="3" spans="1:34" ht="15.75" thickTop="1" x14ac:dyDescent="0.25">
      <c r="A3" s="5">
        <v>43678</v>
      </c>
      <c r="B3" s="1" t="s">
        <v>8</v>
      </c>
      <c r="C3" s="2">
        <f>A3</f>
        <v>43678</v>
      </c>
      <c r="D3" s="2">
        <f>C3+1</f>
        <v>43679</v>
      </c>
      <c r="E3" s="2">
        <f>D3+1</f>
        <v>43680</v>
      </c>
      <c r="F3" s="2">
        <f t="shared" ref="F3:AG3" si="1">E3+1</f>
        <v>43681</v>
      </c>
      <c r="G3" s="2">
        <f t="shared" si="1"/>
        <v>43682</v>
      </c>
      <c r="H3" s="2">
        <f t="shared" si="1"/>
        <v>43683</v>
      </c>
      <c r="I3" s="2">
        <f t="shared" si="1"/>
        <v>43684</v>
      </c>
      <c r="J3" s="2">
        <f t="shared" si="1"/>
        <v>43685</v>
      </c>
      <c r="K3" s="2">
        <f t="shared" si="1"/>
        <v>43686</v>
      </c>
      <c r="L3" s="2">
        <f t="shared" si="1"/>
        <v>43687</v>
      </c>
      <c r="M3" s="2">
        <f t="shared" si="1"/>
        <v>43688</v>
      </c>
      <c r="N3" s="2">
        <f t="shared" si="1"/>
        <v>43689</v>
      </c>
      <c r="O3" s="2">
        <f t="shared" si="1"/>
        <v>43690</v>
      </c>
      <c r="P3" s="2">
        <f t="shared" si="1"/>
        <v>43691</v>
      </c>
      <c r="Q3" s="2">
        <f>P3+1</f>
        <v>43692</v>
      </c>
      <c r="R3" s="2">
        <f t="shared" si="1"/>
        <v>43693</v>
      </c>
      <c r="S3" s="2">
        <f t="shared" si="1"/>
        <v>43694</v>
      </c>
      <c r="T3" s="2">
        <f t="shared" si="1"/>
        <v>43695</v>
      </c>
      <c r="U3" s="2">
        <f t="shared" si="1"/>
        <v>43696</v>
      </c>
      <c r="V3" s="2">
        <f>U3+1</f>
        <v>43697</v>
      </c>
      <c r="W3" s="2">
        <f t="shared" si="1"/>
        <v>43698</v>
      </c>
      <c r="X3" s="2">
        <f t="shared" si="1"/>
        <v>43699</v>
      </c>
      <c r="Y3" s="2">
        <f t="shared" si="1"/>
        <v>43700</v>
      </c>
      <c r="Z3" s="2">
        <f t="shared" si="1"/>
        <v>43701</v>
      </c>
      <c r="AA3" s="2">
        <f t="shared" si="1"/>
        <v>43702</v>
      </c>
      <c r="AB3" s="2">
        <f t="shared" si="1"/>
        <v>43703</v>
      </c>
      <c r="AC3" s="2">
        <f t="shared" si="1"/>
        <v>43704</v>
      </c>
      <c r="AD3" s="2">
        <f t="shared" si="1"/>
        <v>43705</v>
      </c>
      <c r="AE3" s="2">
        <f t="shared" si="1"/>
        <v>43706</v>
      </c>
      <c r="AF3" s="2">
        <f t="shared" si="1"/>
        <v>43707</v>
      </c>
      <c r="AG3" s="2">
        <f t="shared" si="1"/>
        <v>43708</v>
      </c>
      <c r="AH3" s="1" t="s">
        <v>9</v>
      </c>
    </row>
    <row r="4" spans="1:34" ht="20.100000000000001" customHeight="1" x14ac:dyDescent="0.25">
      <c r="A4" s="23" t="str">
        <f>Januar!A4</f>
        <v>Mitarbeiter 1</v>
      </c>
      <c r="B4" s="23">
        <v>30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4">
        <f>Juli!AH4-SUM(C4:AG4)</f>
        <v>26</v>
      </c>
    </row>
    <row r="5" spans="1:34" ht="20.100000000000001" customHeight="1" x14ac:dyDescent="0.25">
      <c r="A5" s="24" t="str">
        <f>Januar!A5</f>
        <v>Mitarbeiter 2</v>
      </c>
      <c r="B5" s="24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6">
        <f>Juli!AH5-SUM(C5:AG5)</f>
        <v>30</v>
      </c>
    </row>
    <row r="6" spans="1:34" ht="20.100000000000001" customHeight="1" x14ac:dyDescent="0.25">
      <c r="A6" s="23" t="str">
        <f>Januar!A6</f>
        <v>Mitarbeiter 3</v>
      </c>
      <c r="B6" s="23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>
        <f>Juli!AH6-SUM(C6:AG6)</f>
        <v>30</v>
      </c>
    </row>
    <row r="7" spans="1:34" ht="20.100000000000001" customHeight="1" x14ac:dyDescent="0.25">
      <c r="A7" s="24" t="str">
        <f>Januar!A7</f>
        <v>Mitarbeiter 4</v>
      </c>
      <c r="B7" s="24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6">
        <f>Juli!AH7-SUM(C7:AG7)</f>
        <v>30</v>
      </c>
    </row>
    <row r="8" spans="1:34" ht="20.100000000000001" customHeight="1" x14ac:dyDescent="0.25">
      <c r="A8" s="23" t="str">
        <f>Januar!A8</f>
        <v>Mitarbeiter 5</v>
      </c>
      <c r="B8" s="23">
        <v>30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4">
        <f>Juli!AH8-SUM(C8:AG8)</f>
        <v>30</v>
      </c>
    </row>
    <row r="9" spans="1:34" ht="20.100000000000001" customHeight="1" x14ac:dyDescent="0.25">
      <c r="A9" s="24" t="str">
        <f>Januar!A9</f>
        <v>Mitarbeiter 6</v>
      </c>
      <c r="B9" s="24">
        <v>30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6">
        <f>Juli!AH9-SUM(C9:AG9)</f>
        <v>30</v>
      </c>
    </row>
    <row r="10" spans="1:34" ht="20.100000000000001" customHeight="1" x14ac:dyDescent="0.25">
      <c r="A10" s="23" t="str">
        <f>Januar!A10</f>
        <v>Mitarbeiter 7</v>
      </c>
      <c r="B10" s="23">
        <v>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">
        <f>Juli!AH10-SUM(C10:AG10)</f>
        <v>30</v>
      </c>
    </row>
    <row r="11" spans="1:34" ht="20.100000000000001" customHeight="1" x14ac:dyDescent="0.25">
      <c r="A11" s="24" t="str">
        <f>Januar!A11</f>
        <v>Mitarbeiter 8</v>
      </c>
      <c r="B11" s="24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6">
        <f>Juli!AH11-SUM(C11:AG11)</f>
        <v>30</v>
      </c>
    </row>
    <row r="12" spans="1:34" ht="20.100000000000001" customHeight="1" x14ac:dyDescent="0.25">
      <c r="A12" s="23" t="str">
        <f>Januar!A12</f>
        <v>Mitarbeiter 9</v>
      </c>
      <c r="B12" s="23">
        <v>30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4">
        <f>Juli!AH12-SUM(C12:AG12)</f>
        <v>30</v>
      </c>
    </row>
    <row r="13" spans="1:34" ht="20.100000000000001" customHeight="1" x14ac:dyDescent="0.25">
      <c r="A13" s="24" t="str">
        <f>Januar!A13</f>
        <v>Mitarbeiter 10</v>
      </c>
      <c r="B13" s="24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6">
        <f>Juli!AH13-SUM(C13:AG13)</f>
        <v>30</v>
      </c>
    </row>
  </sheetData>
  <sheetProtection algorithmName="SHA-512" hashValue="TqlaZEwIirvVPNzOVPwST19jbvrIFFlwr0dbw3jDR/jdr+gexTgERlW6TaYGPc38HNYSo8e0uKxeVjbyRmph+w==" saltValue="qZpHRF39WMQyWnuV5aG+vw==" spinCount="100000" sheet="1" objects="1" scenarios="1" selectLockedCells="1"/>
  <conditionalFormatting sqref="C2:AG13">
    <cfRule type="expression" dxfId="9" priority="2" stopIfTrue="1">
      <formula>WEEKDAY(C$2,2)&gt;5</formula>
    </cfRule>
  </conditionalFormatting>
  <pageMargins left="0.7" right="0.7" top="0.78740157499999996" bottom="0.78740157499999996" header="0.3" footer="0.3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EDE8B65-975D-4579-B3FB-CC2690883A4D}">
            <xm:f>MATCH(C$2,Feiertage!$B$2:$B$49,0)&gt;0</xm:f>
            <x14:dxf>
              <fill>
                <patternFill>
                  <bgColor theme="5" tint="0.59996337778862885"/>
                </patternFill>
              </fill>
            </x14:dxf>
          </x14:cfRule>
          <xm:sqref>C2:AG13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Feiertage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memic</cp:lastModifiedBy>
  <cp:lastPrinted>2017-09-21T20:30:52Z</cp:lastPrinted>
  <dcterms:created xsi:type="dcterms:W3CDTF">2017-09-15T19:19:31Z</dcterms:created>
  <dcterms:modified xsi:type="dcterms:W3CDTF">2018-11-22T21:34:24Z</dcterms:modified>
</cp:coreProperties>
</file>