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ropbox\OFFICE-LERNEN\Urlaubsplaner\Premium\"/>
    </mc:Choice>
  </mc:AlternateContent>
  <xr:revisionPtr revIDLastSave="0" documentId="13_ncr:1_{0CE75FC6-CA12-4F13-92A9-CAB1E39B2E23}" xr6:coauthVersionLast="47" xr6:coauthVersionMax="47" xr10:uidLastSave="{00000000-0000-0000-0000-000000000000}"/>
  <bookViews>
    <workbookView xWindow="-108" yWindow="-108" windowWidth="30936" windowHeight="16776" xr2:uid="{DA82E545-0FB9-4FDD-85D5-4E90FD6E5C89}"/>
  </bookViews>
  <sheets>
    <sheet name="Urlaubsübersicht" sheetId="1" r:id="rId1"/>
    <sheet name="Feiertage" sheetId="2" r:id="rId2"/>
  </sheets>
  <definedNames>
    <definedName name="_xlnm.Print_Area" localSheetId="1">Feiertage!$A$1:$D$49</definedName>
    <definedName name="_xlnm.Print_Area" localSheetId="0">Urlaubsübersicht!$B$1:$S$70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2" l="1"/>
  <c r="B5" i="2"/>
  <c r="A5" i="2"/>
  <c r="I5" i="1" l="1"/>
  <c r="H5" i="1"/>
  <c r="B37" i="1"/>
  <c r="B4" i="1" l="1"/>
  <c r="B1" i="2"/>
  <c r="A2" i="2" l="1"/>
  <c r="B5" i="1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2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19" i="2"/>
  <c r="B17" i="2"/>
  <c r="B16" i="2"/>
  <c r="B13" i="2"/>
  <c r="B12" i="2"/>
  <c r="B7" i="2"/>
  <c r="B4" i="2"/>
  <c r="B3" i="2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A25" i="2"/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E33" i="1"/>
  <c r="A19" i="2"/>
  <c r="A17" i="2"/>
  <c r="A28" i="2"/>
  <c r="A31" i="2"/>
  <c r="B31" i="2" s="1"/>
  <c r="A26" i="2"/>
  <c r="A32" i="2"/>
  <c r="B32" i="2" s="1"/>
  <c r="A4" i="2"/>
  <c r="A24" i="2"/>
  <c r="A3" i="2"/>
  <c r="A23" i="2"/>
  <c r="A30" i="2"/>
  <c r="A22" i="2"/>
  <c r="A33" i="2"/>
  <c r="A21" i="2"/>
  <c r="A8" i="2"/>
  <c r="A13" i="2" s="1"/>
  <c r="A27" i="2"/>
  <c r="A29" i="2"/>
  <c r="A12" i="2"/>
  <c r="A18" i="2"/>
  <c r="B18" i="2" s="1"/>
  <c r="A10" i="2"/>
  <c r="B10" i="2" s="1"/>
  <c r="B2" i="2"/>
  <c r="A15" i="2" l="1"/>
  <c r="B15" i="2" s="1"/>
  <c r="B8" i="2"/>
  <c r="A7" i="2"/>
  <c r="A6" i="2"/>
  <c r="B6" i="2" s="1"/>
  <c r="A9" i="2"/>
  <c r="B9" i="2" s="1"/>
  <c r="A16" i="2"/>
  <c r="A11" i="2"/>
  <c r="B11" i="2" s="1"/>
  <c r="A14" i="2"/>
  <c r="B14" i="2" s="1"/>
  <c r="C5" i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l="1"/>
  <c r="F5" i="1" l="1"/>
  <c r="F6" i="1" l="1"/>
  <c r="F7" i="1" s="1"/>
  <c r="F8" i="1" s="1"/>
  <c r="F9" i="1" s="1"/>
  <c r="F10" i="1" s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l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l="1"/>
  <c r="L5" i="1" s="1"/>
  <c r="L6" i="1" l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F2" i="1" l="1"/>
  <c r="J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162936DF-ED94-47DC-9363-174B3A819244}">
      <text>
        <r>
          <rPr>
            <sz val="8"/>
            <color indexed="81"/>
            <rFont val="Tahoma"/>
            <family val="2"/>
          </rPr>
          <t>Ein 'x' eingeben, um Feiertage zu markieren.</t>
        </r>
      </text>
    </comment>
  </commentList>
</comments>
</file>

<file path=xl/sharedStrings.xml><?xml version="1.0" encoding="utf-8"?>
<sst xmlns="http://schemas.openxmlformats.org/spreadsheetml/2006/main" count="64" uniqueCount="50">
  <si>
    <t>Datum</t>
  </si>
  <si>
    <t>Feiertag?</t>
  </si>
  <si>
    <t>x</t>
  </si>
  <si>
    <t>Neujahr</t>
  </si>
  <si>
    <t>Berchtoldstag</t>
  </si>
  <si>
    <t>Karfreitag</t>
  </si>
  <si>
    <t>Ostersamstag</t>
  </si>
  <si>
    <t>Ostersonntag</t>
  </si>
  <si>
    <t>Ostermontag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</si>
  <si>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</si>
  <si>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</si>
  <si>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</si>
  <si>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</si>
  <si>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</si>
  <si>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</si>
  <si>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</si>
  <si>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</si>
  <si>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</si>
  <si>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Reformationstag</t>
  </si>
  <si>
    <t>Allerheiligen</t>
  </si>
  <si>
    <t>Volkstrauertag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</si>
  <si>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</si>
  <si>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</si>
  <si>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</si>
  <si>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</si>
  <si>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</si>
  <si>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</si>
  <si>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</si>
  <si>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</si>
  <si>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</si>
  <si>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Nationalfeiertag (AT)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</si>
  <si>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</si>
  <si>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</si>
  <si>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</si>
  <si>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</si>
  <si>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</si>
  <si>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</si>
  <si>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</si>
  <si>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</si>
  <si>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</si>
  <si>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Nobember</t>
  </si>
  <si>
    <t>Dezember</t>
  </si>
  <si>
    <r>
      <rPr>
        <b/>
        <sz val="22"/>
        <color theme="5" tint="-0.249977111117893"/>
        <rFont val="Century Gothic"/>
        <family val="2"/>
      </rPr>
      <t>A</t>
    </r>
    <r>
      <rPr>
        <b/>
        <sz val="16"/>
        <rFont val="Century Gothic"/>
        <family val="2"/>
      </rPr>
      <t>nspruch</t>
    </r>
  </si>
  <si>
    <r>
      <rPr>
        <b/>
        <sz val="22"/>
        <color theme="8" tint="-0.499984740745262"/>
        <rFont val="Century Gothic"/>
        <family val="2"/>
      </rPr>
      <t>G</t>
    </r>
    <r>
      <rPr>
        <b/>
        <sz val="16"/>
        <rFont val="Century Gothic"/>
        <family val="2"/>
      </rPr>
      <t>enommen</t>
    </r>
  </si>
  <si>
    <r>
      <rPr>
        <b/>
        <sz val="22"/>
        <color rgb="FF00B050"/>
        <rFont val="Century Gothic"/>
        <family val="2"/>
      </rPr>
      <t>R</t>
    </r>
    <r>
      <rPr>
        <b/>
        <sz val="16"/>
        <rFont val="Century Gothic"/>
        <family val="2"/>
      </rPr>
      <t>esturlaub</t>
    </r>
  </si>
  <si>
    <t>u</t>
  </si>
  <si>
    <t>Heilige 3 Könige</t>
  </si>
  <si>
    <t>Internationaler Frauentag</t>
  </si>
  <si>
    <t>Tag der Arbeit</t>
  </si>
  <si>
    <t>Buß- und Bettag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</si>
</sst>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/"/>
    <numFmt numFmtId="166" formatCode="d"/>
    <numFmt numFmtId="167" formatCode="dd/mm/yyyy;;"/>
    <numFmt numFmtId="168" formatCode="yyyy"/>
  </numFmts>
  <fonts count="19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entury Gothic"/>
      <family val="2"/>
    </font>
    <font>
      <sz val="18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36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b/>
      <sz val="16"/>
      <name val="Century Gothic"/>
      <family val="2"/>
    </font>
    <font>
      <b/>
      <sz val="22"/>
      <color theme="5" tint="-0.249977111117893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rgb="FF00B050"/>
      <name val="Century Gothic"/>
      <family val="2"/>
    </font>
    <font>
      <sz val="22"/>
      <name val="Century Gothic"/>
      <family val="2"/>
    </font>
    <font>
      <sz val="22"/>
      <color theme="1"/>
      <name val="Century Gothic"/>
      <family val="2"/>
    </font>
    <font>
      <sz val="30"/>
      <color theme="1"/>
      <name val="Century Gothic"/>
      <family val="2"/>
    </font>
    <font>
      <sz val="30"/>
      <name val="Century Gothic"/>
      <family val="2"/>
    </font>
    <font>
      <b/>
      <sz val="16"/>
      <color theme="1" tint="0.249977111117893"/>
      <name val="Century Gothic"/>
      <family val="2"/>
    </font>
    <font>
      <b/>
      <sz val="14"/>
      <color theme="1" tint="0.249977111117893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  <fill>
      <patternFill patternType="solid">
        <fgColor rgb="FF34C676"/>
        <bgColor indexed="64"/>
      </patternFill>
    </fill>
    <fill>
      <patternFill patternType="solid">
        <fgColor rgb="FF9A265A"/>
        <bgColor indexed="64"/>
      </patternFill>
    </fill>
    <fill>
      <patternFill patternType="solid">
        <fgColor rgb="FF4580B1"/>
        <bgColor indexed="64"/>
      </patternFill>
    </fill>
    <fill>
      <patternFill patternType="solid">
        <fgColor rgb="FFC23C3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C9D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2" tint="-0.249977111117893"/>
      </left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theme="0"/>
      </left>
      <right style="hair">
        <color indexed="64"/>
      </right>
      <top style="hair">
        <color indexed="64"/>
      </top>
      <bottom/>
      <diagonal/>
    </border>
    <border>
      <left style="thin">
        <color theme="2" tint="-0.249977111117893"/>
      </left>
      <right style="thick">
        <color theme="0"/>
      </right>
      <top style="hair">
        <color indexed="64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thin">
        <color theme="2" tint="-0.249977111117893"/>
      </right>
      <top style="hair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/>
      </left>
      <right style="medium">
        <color theme="0"/>
      </right>
      <top/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2" tint="-0.249977111117893"/>
      </bottom>
      <diagonal/>
    </border>
    <border>
      <left style="medium">
        <color theme="0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theme="2" tint="-0.249977111117893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2" tint="-0.249977111117893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2" tint="-0.249977111117893"/>
      </left>
      <right/>
      <top style="hair">
        <color indexed="64"/>
      </top>
      <bottom style="hair">
        <color indexed="64"/>
      </bottom>
      <diagonal/>
    </border>
    <border>
      <left style="thin">
        <color theme="2" tint="-0.249977111117893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2" tint="-0.249977111117893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2" tint="-0.249977111117893"/>
      </left>
      <right style="thick">
        <color theme="0"/>
      </right>
      <top/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249977111117893"/>
      </left>
      <right/>
      <top/>
      <bottom style="hair">
        <color indexed="64"/>
      </bottom>
      <diagonal/>
    </border>
    <border>
      <left style="medium">
        <color theme="0"/>
      </left>
      <right style="hair">
        <color indexed="64"/>
      </right>
      <top/>
      <bottom style="hair">
        <color indexed="64"/>
      </bottom>
      <diagonal/>
    </border>
    <border>
      <left style="thin">
        <color theme="2" tint="-0.249977111117893"/>
      </left>
      <right style="medium">
        <color theme="0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166" fontId="2" fillId="0" borderId="0" xfId="0" applyNumberFormat="1" applyFont="1"/>
    <xf numFmtId="166" fontId="2" fillId="0" borderId="2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14" fontId="8" fillId="0" borderId="17" xfId="0" quotePrefix="1" applyNumberFormat="1" applyFont="1" applyBorder="1" applyAlignment="1">
      <alignment horizontal="center"/>
    </xf>
    <xf numFmtId="14" fontId="8" fillId="0" borderId="19" xfId="0" quotePrefix="1" applyNumberFormat="1" applyFont="1" applyBorder="1" applyAlignment="1">
      <alignment horizontal="center"/>
    </xf>
    <xf numFmtId="14" fontId="8" fillId="0" borderId="19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67" fontId="8" fillId="9" borderId="13" xfId="0" applyNumberFormat="1" applyFont="1" applyFill="1" applyBorder="1" applyAlignment="1">
      <alignment horizontal="center"/>
    </xf>
    <xf numFmtId="167" fontId="8" fillId="9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8" fontId="6" fillId="0" borderId="11" xfId="0" applyNumberFormat="1" applyFont="1" applyBorder="1" applyAlignment="1">
      <alignment vertical="center"/>
    </xf>
    <xf numFmtId="168" fontId="6" fillId="0" borderId="0" xfId="0" applyNumberFormat="1" applyFont="1" applyAlignment="1">
      <alignment vertical="center"/>
    </xf>
    <xf numFmtId="168" fontId="13" fillId="10" borderId="11" xfId="0" applyNumberFormat="1" applyFont="1" applyFill="1" applyBorder="1" applyAlignment="1">
      <alignment vertical="center"/>
    </xf>
    <xf numFmtId="168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8" fontId="13" fillId="10" borderId="0" xfId="0" applyNumberFormat="1" applyFont="1" applyFill="1" applyAlignment="1">
      <alignment vertical="center"/>
    </xf>
    <xf numFmtId="166" fontId="2" fillId="0" borderId="2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66" fontId="2" fillId="0" borderId="6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left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6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/>
    <xf numFmtId="168" fontId="16" fillId="0" borderId="0" xfId="0" applyNumberFormat="1" applyFont="1" applyAlignment="1">
      <alignment vertical="center"/>
    </xf>
    <xf numFmtId="165" fontId="2" fillId="0" borderId="26" xfId="0" applyNumberFormat="1" applyFont="1" applyBorder="1" applyAlignment="1" applyProtection="1">
      <alignment horizontal="center" vertical="center"/>
      <protection locked="0"/>
    </xf>
    <xf numFmtId="165" fontId="2" fillId="0" borderId="27" xfId="0" applyNumberFormat="1" applyFont="1" applyBorder="1" applyAlignment="1" applyProtection="1">
      <alignment horizontal="center" vertical="center"/>
      <protection locked="0"/>
    </xf>
    <xf numFmtId="166" fontId="2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 applyProtection="1">
      <alignment horizontal="center" vertical="center"/>
      <protection locked="0"/>
    </xf>
    <xf numFmtId="166" fontId="2" fillId="0" borderId="32" xfId="0" applyNumberFormat="1" applyFont="1" applyBorder="1" applyAlignment="1">
      <alignment horizontal="right"/>
    </xf>
    <xf numFmtId="165" fontId="2" fillId="0" borderId="33" xfId="0" applyNumberFormat="1" applyFont="1" applyBorder="1" applyAlignment="1">
      <alignment horizontal="left"/>
    </xf>
    <xf numFmtId="0" fontId="2" fillId="0" borderId="34" xfId="0" applyFont="1" applyBorder="1" applyAlignment="1" applyProtection="1">
      <alignment horizontal="center" vertical="center"/>
      <protection locked="0"/>
    </xf>
    <xf numFmtId="165" fontId="2" fillId="0" borderId="38" xfId="0" applyNumberFormat="1" applyFont="1" applyBorder="1" applyAlignment="1" applyProtection="1">
      <alignment horizontal="center" vertical="center"/>
      <protection locked="0"/>
    </xf>
    <xf numFmtId="166" fontId="2" fillId="0" borderId="39" xfId="0" applyNumberFormat="1" applyFont="1" applyBorder="1" applyAlignment="1">
      <alignment horizontal="right"/>
    </xf>
    <xf numFmtId="0" fontId="2" fillId="0" borderId="40" xfId="0" applyFont="1" applyBorder="1" applyAlignment="1" applyProtection="1">
      <alignment horizontal="center" vertical="center"/>
      <protection locked="0"/>
    </xf>
    <xf numFmtId="166" fontId="2" fillId="0" borderId="41" xfId="0" applyNumberFormat="1" applyFont="1" applyBorder="1" applyAlignment="1">
      <alignment horizontal="right"/>
    </xf>
    <xf numFmtId="166" fontId="2" fillId="0" borderId="34" xfId="0" applyNumberFormat="1" applyFont="1" applyBorder="1" applyAlignment="1" applyProtection="1">
      <alignment horizontal="center" vertical="center"/>
      <protection locked="0"/>
    </xf>
    <xf numFmtId="165" fontId="2" fillId="0" borderId="34" xfId="0" applyNumberFormat="1" applyFont="1" applyBorder="1" applyAlignment="1" applyProtection="1">
      <alignment horizontal="center" vertical="center"/>
      <protection locked="0"/>
    </xf>
    <xf numFmtId="164" fontId="3" fillId="4" borderId="35" xfId="0" applyNumberFormat="1" applyFont="1" applyFill="1" applyBorder="1" applyAlignment="1">
      <alignment horizontal="center" vertical="center"/>
    </xf>
    <xf numFmtId="164" fontId="3" fillId="4" borderId="36" xfId="0" applyNumberFormat="1" applyFont="1" applyFill="1" applyBorder="1" applyAlignment="1">
      <alignment horizontal="center" vertical="center"/>
    </xf>
    <xf numFmtId="164" fontId="3" fillId="4" borderId="3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36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164" fontId="3" fillId="3" borderId="37" xfId="0" applyNumberFormat="1" applyFont="1" applyFill="1" applyBorder="1" applyAlignment="1">
      <alignment horizontal="center" vertical="center"/>
    </xf>
    <xf numFmtId="164" fontId="3" fillId="7" borderId="35" xfId="0" applyNumberFormat="1" applyFont="1" applyFill="1" applyBorder="1" applyAlignment="1">
      <alignment horizontal="center" vertical="center"/>
    </xf>
    <xf numFmtId="164" fontId="3" fillId="7" borderId="36" xfId="0" applyNumberFormat="1" applyFont="1" applyFill="1" applyBorder="1" applyAlignment="1">
      <alignment horizontal="center" vertical="center"/>
    </xf>
    <xf numFmtId="164" fontId="3" fillId="7" borderId="37" xfId="0" applyNumberFormat="1" applyFont="1" applyFill="1" applyBorder="1" applyAlignment="1">
      <alignment horizontal="center" vertical="center"/>
    </xf>
    <xf numFmtId="164" fontId="3" fillId="6" borderId="35" xfId="0" applyNumberFormat="1" applyFont="1" applyFill="1" applyBorder="1" applyAlignment="1">
      <alignment horizontal="center" vertical="center"/>
    </xf>
    <xf numFmtId="164" fontId="3" fillId="6" borderId="36" xfId="0" applyNumberFormat="1" applyFont="1" applyFill="1" applyBorder="1" applyAlignment="1">
      <alignment horizontal="center" vertical="center"/>
    </xf>
    <xf numFmtId="164" fontId="3" fillId="6" borderId="37" xfId="0" applyNumberFormat="1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164" fontId="3" fillId="5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6" fillId="0" borderId="0" xfId="0" applyNumberFormat="1" applyFont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7" fillId="11" borderId="13" xfId="0" applyFont="1" applyFill="1" applyBorder="1" applyAlignment="1" applyProtection="1">
      <alignment horizontal="center"/>
      <protection locked="0"/>
    </xf>
    <xf numFmtId="0" fontId="17" fillId="11" borderId="12" xfId="0" applyFont="1" applyFill="1" applyBorder="1" applyAlignment="1" applyProtection="1">
      <alignment horizontal="center"/>
      <protection locked="0"/>
    </xf>
    <xf numFmtId="0" fontId="18" fillId="11" borderId="12" xfId="0" applyFont="1" applyFill="1" applyBorder="1" applyAlignment="1" applyProtection="1">
      <alignment horizontal="center"/>
      <protection locked="0"/>
    </xf>
    <xf numFmtId="0" fontId="18" fillId="11" borderId="22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 vertical="center"/>
    </xf>
    <xf numFmtId="49" fontId="8" fillId="0" borderId="18" xfId="0" applyNumberFormat="1" applyFont="1" applyBorder="1" applyProtection="1"/>
    <xf numFmtId="49" fontId="8" fillId="0" borderId="20" xfId="0" applyNumberFormat="1" applyFont="1" applyBorder="1" applyProtection="1"/>
    <xf numFmtId="167" fontId="8" fillId="9" borderId="12" xfId="0" applyNumberFormat="1" applyFont="1" applyFill="1" applyBorder="1" applyAlignment="1" applyProtection="1">
      <alignment horizontal="center"/>
      <protection locked="0"/>
    </xf>
    <xf numFmtId="167" fontId="8" fillId="9" borderId="22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8">
    <dxf>
      <fill>
        <patternFill patternType="lightGray">
          <fgColor theme="6" tint="0.39991454817346722"/>
          <bgColor rgb="FFFFD5D5"/>
        </patternFill>
      </fill>
    </dxf>
    <dxf>
      <fill>
        <patternFill patternType="lightDown">
          <fgColor theme="7" tint="0.39994506668294322"/>
          <bgColor theme="7" tint="0.79998168889431442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 patternType="lightDown">
          <fgColor theme="7" tint="0.39994506668294322"/>
          <bgColor theme="7" tint="0.79998168889431442"/>
        </patternFill>
      </fill>
    </dxf>
    <dxf>
      <fill>
        <patternFill patternType="lightDown">
          <fgColor theme="7" tint="0.39994506668294322"/>
          <bgColor theme="7" tint="0.79998168889431442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 patternType="lightDown">
          <fgColor theme="7" tint="0.39994506668294322"/>
          <bgColor theme="7" tint="0.79998168889431442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 patternType="lightDown">
          <fgColor theme="7" tint="0.39994506668294322"/>
          <bgColor theme="7" tint="0.79998168889431442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 patternType="lightDown">
          <fgColor theme="7" tint="0.39994506668294322"/>
          <bgColor theme="7" tint="0.79998168889431442"/>
        </patternFill>
      </fill>
    </dxf>
    <dxf>
      <fill>
        <patternFill patternType="lightGray">
          <fgColor theme="6" tint="0.39988402966399123"/>
          <bgColor rgb="FFFFD5D5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  <dxf>
      <fill>
        <patternFill patternType="gray125">
          <fgColor theme="6" tint="0.39988402966399123"/>
          <bgColor rgb="FFFFD5D5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 patternType="lightUp">
          <fgColor theme="7" tint="0.39994506668294322"/>
          <bgColor theme="7" tint="0.79992065187536243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  <dxf>
      <fill>
        <patternFill patternType="lightGray">
          <fgColor theme="6" tint="0.39991454817346722"/>
          <bgColor rgb="FFFFD5D5"/>
        </patternFill>
      </fill>
    </dxf>
    <dxf>
      <fill>
        <patternFill patternType="lightUp">
          <fgColor theme="7" tint="0.39994506668294322"/>
          <bgColor theme="7" tint="0.79992065187536243"/>
        </patternFill>
      </fill>
    </dxf>
    <dxf>
      <fill>
        <patternFill patternType="gray125">
          <fgColor theme="6" tint="0.39991454817346722"/>
          <bgColor rgb="FFFFD5D5"/>
        </patternFill>
      </fill>
    </dxf>
    <dxf>
      <fill>
        <patternFill>
          <bgColor indexed="41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D5D5"/>
      <color rgb="FFC0C9D6"/>
      <color rgb="FFAAE8C6"/>
      <color rgb="FFEEC8C8"/>
      <color rgb="FFECB2CC"/>
      <color rgb="FFC8DBEA"/>
      <color rgb="FFBAD1E4"/>
      <color rgb="FFE09C9C"/>
      <color rgb="FFD98383"/>
      <color rgb="FFE4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ffice-lernen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139507</xdr:colOff>
      <xdr:row>69</xdr:row>
      <xdr:rowOff>39337</xdr:rowOff>
    </xdr:from>
    <xdr:to>
      <xdr:col>18</xdr:col>
      <xdr:colOff>1028701</xdr:colOff>
      <xdr:row>70</xdr:row>
      <xdr:rowOff>0</xdr:rowOff>
    </xdr:to>
    <xdr:pic>
      <xdr:nvPicPr>
        <xdr:cNvPr id="3" name="Grafik 2" descr="https://office-lernen.com/wp-content/themes/office-lernen-v4/images/logo-mini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9A707-3336-4B3C-BC6B-9D95B5B8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3457" y="15974662"/>
          <a:ext cx="889194" cy="151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0</xdr:rowOff>
    </xdr:from>
    <xdr:to>
      <xdr:col>3</xdr:col>
      <xdr:colOff>1552575</xdr:colOff>
      <xdr:row>0</xdr:row>
      <xdr:rowOff>773483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AECED2-5815-4DDD-9B61-3F000553C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878787"/>
            </a:clrFrom>
            <a:clrTo>
              <a:srgbClr val="87878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43" t="15696" r="9045" b="15696"/>
        <a:stretch/>
      </xdr:blipFill>
      <xdr:spPr>
        <a:xfrm>
          <a:off x="3495675" y="0"/>
          <a:ext cx="819150" cy="77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7B6F-BCA0-49CB-87F8-5008623AFF65}">
  <sheetPr>
    <tabColor theme="9" tint="0.39997558519241921"/>
  </sheetPr>
  <dimension ref="B1:AD70"/>
  <sheetViews>
    <sheetView showGridLines="0" tabSelected="1" zoomScaleNormal="100" workbookViewId="0">
      <pane ySplit="2" topLeftCell="A3" activePane="bottomLeft" state="frozen"/>
      <selection activeCell="B1" sqref="B1"/>
      <selection pane="bottomLeft" activeCell="S64" sqref="S64"/>
    </sheetView>
  </sheetViews>
  <sheetFormatPr baseColWidth="10" defaultColWidth="11.44140625" defaultRowHeight="13.8" x14ac:dyDescent="0.25"/>
  <cols>
    <col min="1" max="1" width="2.21875" style="1" customWidth="1"/>
    <col min="2" max="2" width="3.21875" style="1" bestFit="1" customWidth="1"/>
    <col min="3" max="3" width="5.21875" style="1" bestFit="1" customWidth="1"/>
    <col min="4" max="4" width="15.77734375" style="1" customWidth="1"/>
    <col min="5" max="5" width="3.21875" style="1" bestFit="1" customWidth="1"/>
    <col min="6" max="6" width="5.21875" style="1" bestFit="1" customWidth="1"/>
    <col min="7" max="7" width="15.77734375" style="1" customWidth="1"/>
    <col min="8" max="8" width="3.21875" style="1" bestFit="1" customWidth="1"/>
    <col min="9" max="9" width="5.21875" style="1" bestFit="1" customWidth="1"/>
    <col min="10" max="10" width="15.77734375" style="1" customWidth="1"/>
    <col min="11" max="11" width="3" style="1" customWidth="1"/>
    <col min="12" max="12" width="5.21875" style="1" bestFit="1" customWidth="1"/>
    <col min="13" max="13" width="15.77734375" style="1" customWidth="1"/>
    <col min="14" max="14" width="3.21875" style="1" bestFit="1" customWidth="1"/>
    <col min="15" max="15" width="5.21875" style="1" bestFit="1" customWidth="1"/>
    <col min="16" max="16" width="15.77734375" style="1" customWidth="1"/>
    <col min="17" max="17" width="3.21875" style="1" bestFit="1" customWidth="1"/>
    <col min="18" max="18" width="5.21875" style="1" bestFit="1" customWidth="1"/>
    <col min="19" max="19" width="15.77734375" style="1" customWidth="1"/>
    <col min="20" max="20" width="1" style="1" hidden="1" customWidth="1"/>
    <col min="21" max="21" width="4.44140625" style="1" bestFit="1" customWidth="1"/>
    <col min="22" max="22" width="11.44140625" style="1"/>
    <col min="23" max="23" width="3" style="1" hidden="1" customWidth="1"/>
    <col min="24" max="24" width="3" style="1" bestFit="1" customWidth="1"/>
    <col min="25" max="25" width="4.44140625" style="1" bestFit="1" customWidth="1"/>
    <col min="26" max="26" width="11.44140625" style="1"/>
    <col min="27" max="27" width="3" style="1" bestFit="1" customWidth="1"/>
    <col min="28" max="28" width="4.44140625" style="1" bestFit="1" customWidth="1"/>
    <col min="29" max="29" width="11.44140625" style="1"/>
    <col min="30" max="30" width="3" style="1" bestFit="1" customWidth="1"/>
    <col min="31" max="31" width="4.44140625" style="1" bestFit="1" customWidth="1"/>
    <col min="32" max="32" width="11.44140625" style="1"/>
    <col min="33" max="33" width="3" style="1" bestFit="1" customWidth="1"/>
    <col min="34" max="34" width="4.44140625" style="1" bestFit="1" customWidth="1"/>
    <col min="35" max="16384" width="11.44140625" style="1"/>
  </cols>
  <sheetData>
    <row r="1" spans="2:23" ht="41.25" customHeight="1" thickBot="1" x14ac:dyDescent="0.3">
      <c r="B1" s="80" t="s">
        <v>42</v>
      </c>
      <c r="C1" s="80"/>
      <c r="D1" s="80"/>
      <c r="E1" s="19"/>
      <c r="F1" s="81" t="s">
        <v>43</v>
      </c>
      <c r="G1" s="81"/>
      <c r="H1" s="81"/>
      <c r="I1" s="19"/>
      <c r="J1" s="81" t="s">
        <v>44</v>
      </c>
      <c r="K1" s="81"/>
      <c r="L1" s="81"/>
      <c r="Q1" s="78">
        <v>45292</v>
      </c>
      <c r="R1" s="78"/>
      <c r="S1" s="78"/>
      <c r="W1" s="20"/>
    </row>
    <row r="2" spans="2:23" ht="40.200000000000003" thickTop="1" thickBot="1" x14ac:dyDescent="0.3">
      <c r="B2" s="84">
        <v>30</v>
      </c>
      <c r="C2" s="84"/>
      <c r="D2" s="84"/>
      <c r="E2" s="40"/>
      <c r="F2" s="82">
        <f>SUMPRODUCT((--EXACT($W$2,B5:S69)))</f>
        <v>3</v>
      </c>
      <c r="G2" s="82"/>
      <c r="H2" s="82"/>
      <c r="I2" s="40"/>
      <c r="J2" s="82">
        <f>B2-F2</f>
        <v>27</v>
      </c>
      <c r="K2" s="83"/>
      <c r="L2" s="83"/>
      <c r="Q2" s="79"/>
      <c r="R2" s="79"/>
      <c r="S2" s="79"/>
      <c r="W2" s="21" t="s">
        <v>45</v>
      </c>
    </row>
    <row r="3" spans="2:23" ht="13.5" customHeight="1" thickTop="1" thickBot="1" x14ac:dyDescent="0.3">
      <c r="B3" s="23"/>
      <c r="C3" s="23"/>
      <c r="D3" s="23"/>
      <c r="E3" s="22"/>
      <c r="F3" s="24"/>
      <c r="G3" s="24"/>
      <c r="H3" s="24"/>
      <c r="I3" s="22"/>
      <c r="J3" s="24"/>
      <c r="K3" s="24"/>
      <c r="L3" s="24"/>
      <c r="M3" s="25"/>
      <c r="N3" s="24"/>
      <c r="O3" s="24"/>
      <c r="P3" s="24"/>
      <c r="Q3" s="24"/>
      <c r="R3" s="24"/>
      <c r="S3" s="24"/>
      <c r="W3" s="26"/>
    </row>
    <row r="4" spans="2:23" ht="29.25" customHeight="1" thickBot="1" x14ac:dyDescent="0.3">
      <c r="B4" s="62">
        <f>Q1</f>
        <v>45292</v>
      </c>
      <c r="C4" s="63"/>
      <c r="D4" s="64"/>
      <c r="E4" s="65" t="s">
        <v>31</v>
      </c>
      <c r="F4" s="66"/>
      <c r="G4" s="67"/>
      <c r="H4" s="68" t="s">
        <v>32</v>
      </c>
      <c r="I4" s="69"/>
      <c r="J4" s="70"/>
      <c r="K4" s="71" t="s">
        <v>33</v>
      </c>
      <c r="L4" s="72"/>
      <c r="M4" s="73"/>
      <c r="N4" s="74" t="s">
        <v>34</v>
      </c>
      <c r="O4" s="75"/>
      <c r="P4" s="76"/>
      <c r="Q4" s="56" t="s">
        <v>35</v>
      </c>
      <c r="R4" s="57"/>
      <c r="S4" s="58"/>
      <c r="V4" s="39"/>
    </row>
    <row r="5" spans="2:23" x14ac:dyDescent="0.25">
      <c r="B5" s="47">
        <f>B4</f>
        <v>45292</v>
      </c>
      <c r="C5" s="48">
        <f>B4</f>
        <v>45292</v>
      </c>
      <c r="D5" s="49"/>
      <c r="E5" s="47">
        <f>B35+1</f>
        <v>45323</v>
      </c>
      <c r="F5" s="48">
        <f>C35+1</f>
        <v>45323</v>
      </c>
      <c r="G5" s="50"/>
      <c r="H5" s="51">
        <f>E33+1</f>
        <v>45352</v>
      </c>
      <c r="I5" s="48">
        <f>F33+1</f>
        <v>45352</v>
      </c>
      <c r="J5" s="52"/>
      <c r="K5" s="53">
        <f>H35+1</f>
        <v>45383</v>
      </c>
      <c r="L5" s="48">
        <f>I35+1</f>
        <v>45383</v>
      </c>
      <c r="M5" s="49"/>
      <c r="N5" s="47">
        <f>K34+1</f>
        <v>45413</v>
      </c>
      <c r="O5" s="48">
        <f>L34+1</f>
        <v>45413</v>
      </c>
      <c r="P5" s="54"/>
      <c r="Q5" s="47">
        <f>N35+1</f>
        <v>45444</v>
      </c>
      <c r="R5" s="48">
        <f>O35+1</f>
        <v>45444</v>
      </c>
      <c r="S5" s="49"/>
    </row>
    <row r="6" spans="2:23" x14ac:dyDescent="0.25">
      <c r="B6" s="27">
        <f>B5+1</f>
        <v>45293</v>
      </c>
      <c r="C6" s="29">
        <f>C5+1</f>
        <v>45293</v>
      </c>
      <c r="D6" s="33"/>
      <c r="E6" s="27">
        <f>E5+1</f>
        <v>45324</v>
      </c>
      <c r="F6" s="29">
        <f>F5+1</f>
        <v>45324</v>
      </c>
      <c r="G6" s="41"/>
      <c r="H6" s="45">
        <f>H5+1</f>
        <v>45353</v>
      </c>
      <c r="I6" s="29">
        <f>I5+1</f>
        <v>45353</v>
      </c>
      <c r="J6" s="46"/>
      <c r="K6" s="43">
        <f>K5+1</f>
        <v>45384</v>
      </c>
      <c r="L6" s="29">
        <f>L5+1</f>
        <v>45384</v>
      </c>
      <c r="M6" s="33"/>
      <c r="N6" s="27">
        <f>N5+1</f>
        <v>45414</v>
      </c>
      <c r="O6" s="29">
        <f t="shared" ref="O6:O35" si="0">O5+1</f>
        <v>45414</v>
      </c>
      <c r="P6" s="37"/>
      <c r="Q6" s="27">
        <f>Q5+1</f>
        <v>45445</v>
      </c>
      <c r="R6" s="29">
        <f>R5+1</f>
        <v>45445</v>
      </c>
      <c r="S6" s="33"/>
    </row>
    <row r="7" spans="2:23" x14ac:dyDescent="0.25">
      <c r="B7" s="27">
        <f t="shared" ref="B7:B35" si="1">B6+1</f>
        <v>45294</v>
      </c>
      <c r="C7" s="29">
        <f t="shared" ref="C7:C35" si="2">C6+1</f>
        <v>45294</v>
      </c>
      <c r="D7" s="33"/>
      <c r="E7" s="27">
        <f t="shared" ref="E7:E33" si="3">E6+1</f>
        <v>45325</v>
      </c>
      <c r="F7" s="29">
        <f t="shared" ref="F7:F33" si="4">F6+1</f>
        <v>45325</v>
      </c>
      <c r="G7" s="41"/>
      <c r="H7" s="45">
        <f t="shared" ref="H7:H35" si="5">H6+1</f>
        <v>45354</v>
      </c>
      <c r="I7" s="29">
        <f t="shared" ref="I7:I35" si="6">I6+1</f>
        <v>45354</v>
      </c>
      <c r="J7" s="46"/>
      <c r="K7" s="43">
        <f t="shared" ref="K7:K34" si="7">K6+1</f>
        <v>45385</v>
      </c>
      <c r="L7" s="29">
        <f t="shared" ref="L7:L34" si="8">L6+1</f>
        <v>45385</v>
      </c>
      <c r="M7" s="33"/>
      <c r="N7" s="27">
        <f t="shared" ref="N7:N35" si="9">N6+1</f>
        <v>45415</v>
      </c>
      <c r="O7" s="29">
        <f t="shared" si="0"/>
        <v>45415</v>
      </c>
      <c r="P7" s="37"/>
      <c r="Q7" s="27">
        <f t="shared" ref="Q7:Q34" si="10">Q6+1</f>
        <v>45446</v>
      </c>
      <c r="R7" s="29">
        <f t="shared" ref="R7:R34" si="11">R6+1</f>
        <v>45446</v>
      </c>
      <c r="S7" s="33"/>
    </row>
    <row r="8" spans="2:23" x14ac:dyDescent="0.25">
      <c r="B8" s="27">
        <f t="shared" si="1"/>
        <v>45295</v>
      </c>
      <c r="C8" s="29">
        <f t="shared" si="2"/>
        <v>45295</v>
      </c>
      <c r="D8" s="33" t="s">
        <v>45</v>
      </c>
      <c r="E8" s="27">
        <f t="shared" si="3"/>
        <v>45326</v>
      </c>
      <c r="F8" s="29">
        <f t="shared" si="4"/>
        <v>45326</v>
      </c>
      <c r="G8" s="41"/>
      <c r="H8" s="45">
        <f t="shared" si="5"/>
        <v>45355</v>
      </c>
      <c r="I8" s="29">
        <f t="shared" si="6"/>
        <v>45355</v>
      </c>
      <c r="J8" s="46"/>
      <c r="K8" s="43">
        <f t="shared" si="7"/>
        <v>45386</v>
      </c>
      <c r="L8" s="29">
        <f t="shared" si="8"/>
        <v>45386</v>
      </c>
      <c r="M8" s="33"/>
      <c r="N8" s="27">
        <f t="shared" si="9"/>
        <v>45416</v>
      </c>
      <c r="O8" s="29">
        <f t="shared" si="0"/>
        <v>45416</v>
      </c>
      <c r="P8" s="37"/>
      <c r="Q8" s="27">
        <f t="shared" si="10"/>
        <v>45447</v>
      </c>
      <c r="R8" s="29">
        <f t="shared" si="11"/>
        <v>45447</v>
      </c>
      <c r="S8" s="33"/>
    </row>
    <row r="9" spans="2:23" x14ac:dyDescent="0.25">
      <c r="B9" s="27">
        <f t="shared" si="1"/>
        <v>45296</v>
      </c>
      <c r="C9" s="29">
        <f t="shared" si="2"/>
        <v>45296</v>
      </c>
      <c r="D9" s="33" t="s">
        <v>45</v>
      </c>
      <c r="E9" s="27">
        <f t="shared" si="3"/>
        <v>45327</v>
      </c>
      <c r="F9" s="29">
        <f t="shared" si="4"/>
        <v>45327</v>
      </c>
      <c r="G9" s="41"/>
      <c r="H9" s="45">
        <f t="shared" si="5"/>
        <v>45356</v>
      </c>
      <c r="I9" s="29">
        <f t="shared" si="6"/>
        <v>45356</v>
      </c>
      <c r="J9" s="46"/>
      <c r="K9" s="43">
        <f t="shared" si="7"/>
        <v>45387</v>
      </c>
      <c r="L9" s="29">
        <f t="shared" si="8"/>
        <v>45387</v>
      </c>
      <c r="M9" s="33"/>
      <c r="N9" s="27">
        <f t="shared" si="9"/>
        <v>45417</v>
      </c>
      <c r="O9" s="29">
        <f t="shared" si="0"/>
        <v>45417</v>
      </c>
      <c r="P9" s="37"/>
      <c r="Q9" s="27">
        <f t="shared" si="10"/>
        <v>45448</v>
      </c>
      <c r="R9" s="29">
        <f t="shared" si="11"/>
        <v>45448</v>
      </c>
      <c r="S9" s="33"/>
    </row>
    <row r="10" spans="2:23" x14ac:dyDescent="0.25">
      <c r="B10" s="27">
        <f t="shared" si="1"/>
        <v>45297</v>
      </c>
      <c r="C10" s="29">
        <f t="shared" si="2"/>
        <v>45297</v>
      </c>
      <c r="D10" s="33"/>
      <c r="E10" s="27">
        <f t="shared" si="3"/>
        <v>45328</v>
      </c>
      <c r="F10" s="29">
        <f t="shared" si="4"/>
        <v>45328</v>
      </c>
      <c r="G10" s="41"/>
      <c r="H10" s="45">
        <f t="shared" si="5"/>
        <v>45357</v>
      </c>
      <c r="I10" s="29">
        <f t="shared" si="6"/>
        <v>45357</v>
      </c>
      <c r="J10" s="46"/>
      <c r="K10" s="43">
        <f t="shared" si="7"/>
        <v>45388</v>
      </c>
      <c r="L10" s="29">
        <f t="shared" si="8"/>
        <v>45388</v>
      </c>
      <c r="M10" s="33"/>
      <c r="N10" s="27">
        <f t="shared" si="9"/>
        <v>45418</v>
      </c>
      <c r="O10" s="29">
        <f t="shared" si="0"/>
        <v>45418</v>
      </c>
      <c r="P10" s="37"/>
      <c r="Q10" s="27">
        <f t="shared" si="10"/>
        <v>45449</v>
      </c>
      <c r="R10" s="29">
        <f t="shared" si="11"/>
        <v>45449</v>
      </c>
      <c r="S10" s="33"/>
    </row>
    <row r="11" spans="2:23" x14ac:dyDescent="0.25">
      <c r="B11" s="27">
        <f t="shared" si="1"/>
        <v>45298</v>
      </c>
      <c r="C11" s="29">
        <f t="shared" si="2"/>
        <v>45298</v>
      </c>
      <c r="D11" s="33"/>
      <c r="E11" s="27">
        <f t="shared" si="3"/>
        <v>45329</v>
      </c>
      <c r="F11" s="29">
        <f t="shared" si="4"/>
        <v>45329</v>
      </c>
      <c r="G11" s="41"/>
      <c r="H11" s="45">
        <f t="shared" si="5"/>
        <v>45358</v>
      </c>
      <c r="I11" s="29">
        <f t="shared" si="6"/>
        <v>45358</v>
      </c>
      <c r="J11" s="46"/>
      <c r="K11" s="43">
        <f t="shared" si="7"/>
        <v>45389</v>
      </c>
      <c r="L11" s="29">
        <f t="shared" si="8"/>
        <v>45389</v>
      </c>
      <c r="M11" s="33"/>
      <c r="N11" s="27">
        <f t="shared" si="9"/>
        <v>45419</v>
      </c>
      <c r="O11" s="29">
        <f t="shared" si="0"/>
        <v>45419</v>
      </c>
      <c r="P11" s="37"/>
      <c r="Q11" s="27">
        <f t="shared" si="10"/>
        <v>45450</v>
      </c>
      <c r="R11" s="29">
        <f t="shared" si="11"/>
        <v>45450</v>
      </c>
      <c r="S11" s="33"/>
    </row>
    <row r="12" spans="2:23" x14ac:dyDescent="0.25">
      <c r="B12" s="27">
        <f t="shared" si="1"/>
        <v>45299</v>
      </c>
      <c r="C12" s="29">
        <f t="shared" si="2"/>
        <v>45299</v>
      </c>
      <c r="D12" s="33"/>
      <c r="E12" s="27">
        <f t="shared" si="3"/>
        <v>45330</v>
      </c>
      <c r="F12" s="29">
        <f t="shared" si="4"/>
        <v>45330</v>
      </c>
      <c r="G12" s="41"/>
      <c r="H12" s="45">
        <f t="shared" si="5"/>
        <v>45359</v>
      </c>
      <c r="I12" s="29">
        <f t="shared" si="6"/>
        <v>45359</v>
      </c>
      <c r="J12" s="46"/>
      <c r="K12" s="43">
        <f t="shared" si="7"/>
        <v>45390</v>
      </c>
      <c r="L12" s="29">
        <f t="shared" si="8"/>
        <v>45390</v>
      </c>
      <c r="M12" s="33"/>
      <c r="N12" s="27">
        <f t="shared" si="9"/>
        <v>45420</v>
      </c>
      <c r="O12" s="29">
        <f t="shared" si="0"/>
        <v>45420</v>
      </c>
      <c r="P12" s="37"/>
      <c r="Q12" s="27">
        <f t="shared" si="10"/>
        <v>45451</v>
      </c>
      <c r="R12" s="29">
        <f t="shared" si="11"/>
        <v>45451</v>
      </c>
      <c r="S12" s="33"/>
    </row>
    <row r="13" spans="2:23" x14ac:dyDescent="0.25">
      <c r="B13" s="27">
        <f t="shared" si="1"/>
        <v>45300</v>
      </c>
      <c r="C13" s="29">
        <f t="shared" si="2"/>
        <v>45300</v>
      </c>
      <c r="D13" s="33"/>
      <c r="E13" s="27">
        <f t="shared" si="3"/>
        <v>45331</v>
      </c>
      <c r="F13" s="29">
        <f t="shared" si="4"/>
        <v>45331</v>
      </c>
      <c r="G13" s="41"/>
      <c r="H13" s="45">
        <f t="shared" si="5"/>
        <v>45360</v>
      </c>
      <c r="I13" s="29">
        <f t="shared" si="6"/>
        <v>45360</v>
      </c>
      <c r="J13" s="46"/>
      <c r="K13" s="43">
        <f t="shared" si="7"/>
        <v>45391</v>
      </c>
      <c r="L13" s="29">
        <f t="shared" si="8"/>
        <v>45391</v>
      </c>
      <c r="M13" s="33"/>
      <c r="N13" s="27">
        <f t="shared" si="9"/>
        <v>45421</v>
      </c>
      <c r="O13" s="29">
        <f t="shared" si="0"/>
        <v>45421</v>
      </c>
      <c r="P13" s="37"/>
      <c r="Q13" s="27">
        <f t="shared" si="10"/>
        <v>45452</v>
      </c>
      <c r="R13" s="29">
        <f t="shared" si="11"/>
        <v>45452</v>
      </c>
      <c r="S13" s="33"/>
    </row>
    <row r="14" spans="2:23" x14ac:dyDescent="0.25">
      <c r="B14" s="27">
        <f t="shared" si="1"/>
        <v>45301</v>
      </c>
      <c r="C14" s="29">
        <f t="shared" si="2"/>
        <v>45301</v>
      </c>
      <c r="D14" s="33"/>
      <c r="E14" s="27">
        <f t="shared" si="3"/>
        <v>45332</v>
      </c>
      <c r="F14" s="29">
        <f t="shared" si="4"/>
        <v>45332</v>
      </c>
      <c r="G14" s="41"/>
      <c r="H14" s="45">
        <f t="shared" si="5"/>
        <v>45361</v>
      </c>
      <c r="I14" s="29">
        <f t="shared" si="6"/>
        <v>45361</v>
      </c>
      <c r="J14" s="46"/>
      <c r="K14" s="43">
        <f t="shared" si="7"/>
        <v>45392</v>
      </c>
      <c r="L14" s="29">
        <f t="shared" si="8"/>
        <v>45392</v>
      </c>
      <c r="M14" s="33"/>
      <c r="N14" s="27">
        <f t="shared" si="9"/>
        <v>45422</v>
      </c>
      <c r="O14" s="29">
        <f t="shared" si="0"/>
        <v>45422</v>
      </c>
      <c r="P14" s="37"/>
      <c r="Q14" s="27">
        <f t="shared" si="10"/>
        <v>45453</v>
      </c>
      <c r="R14" s="29">
        <f t="shared" si="11"/>
        <v>45453</v>
      </c>
      <c r="S14" s="33"/>
    </row>
    <row r="15" spans="2:23" x14ac:dyDescent="0.25">
      <c r="B15" s="27">
        <f t="shared" si="1"/>
        <v>45302</v>
      </c>
      <c r="C15" s="29">
        <f t="shared" si="2"/>
        <v>45302</v>
      </c>
      <c r="D15" s="33"/>
      <c r="E15" s="27">
        <f t="shared" si="3"/>
        <v>45333</v>
      </c>
      <c r="F15" s="29">
        <f t="shared" si="4"/>
        <v>45333</v>
      </c>
      <c r="G15" s="41"/>
      <c r="H15" s="45">
        <f t="shared" si="5"/>
        <v>45362</v>
      </c>
      <c r="I15" s="29">
        <f t="shared" si="6"/>
        <v>45362</v>
      </c>
      <c r="J15" s="46"/>
      <c r="K15" s="43">
        <f t="shared" si="7"/>
        <v>45393</v>
      </c>
      <c r="L15" s="29">
        <f t="shared" si="8"/>
        <v>45393</v>
      </c>
      <c r="M15" s="33"/>
      <c r="N15" s="27">
        <f t="shared" si="9"/>
        <v>45423</v>
      </c>
      <c r="O15" s="29">
        <f t="shared" si="0"/>
        <v>45423</v>
      </c>
      <c r="P15" s="37"/>
      <c r="Q15" s="27">
        <f t="shared" si="10"/>
        <v>45454</v>
      </c>
      <c r="R15" s="29">
        <f t="shared" si="11"/>
        <v>45454</v>
      </c>
      <c r="S15" s="33"/>
    </row>
    <row r="16" spans="2:23" x14ac:dyDescent="0.25">
      <c r="B16" s="27">
        <f t="shared" si="1"/>
        <v>45303</v>
      </c>
      <c r="C16" s="29">
        <f t="shared" si="2"/>
        <v>45303</v>
      </c>
      <c r="D16" s="33"/>
      <c r="E16" s="27">
        <f t="shared" si="3"/>
        <v>45334</v>
      </c>
      <c r="F16" s="29">
        <f t="shared" si="4"/>
        <v>45334</v>
      </c>
      <c r="G16" s="41"/>
      <c r="H16" s="45">
        <f t="shared" si="5"/>
        <v>45363</v>
      </c>
      <c r="I16" s="29">
        <f t="shared" si="6"/>
        <v>45363</v>
      </c>
      <c r="J16" s="46"/>
      <c r="K16" s="43">
        <f t="shared" si="7"/>
        <v>45394</v>
      </c>
      <c r="L16" s="29">
        <f t="shared" si="8"/>
        <v>45394</v>
      </c>
      <c r="M16" s="33"/>
      <c r="N16" s="27">
        <f t="shared" si="9"/>
        <v>45424</v>
      </c>
      <c r="O16" s="29">
        <f t="shared" si="0"/>
        <v>45424</v>
      </c>
      <c r="P16" s="37"/>
      <c r="Q16" s="27">
        <f t="shared" si="10"/>
        <v>45455</v>
      </c>
      <c r="R16" s="29">
        <f t="shared" si="11"/>
        <v>45455</v>
      </c>
      <c r="S16" s="33"/>
    </row>
    <row r="17" spans="2:19" x14ac:dyDescent="0.25">
      <c r="B17" s="27">
        <f t="shared" si="1"/>
        <v>45304</v>
      </c>
      <c r="C17" s="29">
        <f t="shared" si="2"/>
        <v>45304</v>
      </c>
      <c r="D17" s="33"/>
      <c r="E17" s="27">
        <f t="shared" si="3"/>
        <v>45335</v>
      </c>
      <c r="F17" s="29">
        <f t="shared" si="4"/>
        <v>45335</v>
      </c>
      <c r="G17" s="41"/>
      <c r="H17" s="45">
        <f t="shared" si="5"/>
        <v>45364</v>
      </c>
      <c r="I17" s="29">
        <f t="shared" si="6"/>
        <v>45364</v>
      </c>
      <c r="J17" s="46"/>
      <c r="K17" s="43">
        <f t="shared" si="7"/>
        <v>45395</v>
      </c>
      <c r="L17" s="29">
        <f t="shared" si="8"/>
        <v>45395</v>
      </c>
      <c r="M17" s="33"/>
      <c r="N17" s="27">
        <f t="shared" si="9"/>
        <v>45425</v>
      </c>
      <c r="O17" s="29">
        <f t="shared" si="0"/>
        <v>45425</v>
      </c>
      <c r="P17" s="37"/>
      <c r="Q17" s="27">
        <f t="shared" si="10"/>
        <v>45456</v>
      </c>
      <c r="R17" s="29">
        <f t="shared" si="11"/>
        <v>45456</v>
      </c>
      <c r="S17" s="33"/>
    </row>
    <row r="18" spans="2:19" x14ac:dyDescent="0.25">
      <c r="B18" s="27">
        <f t="shared" si="1"/>
        <v>45305</v>
      </c>
      <c r="C18" s="29">
        <f t="shared" si="2"/>
        <v>45305</v>
      </c>
      <c r="D18" s="33"/>
      <c r="E18" s="27">
        <f t="shared" si="3"/>
        <v>45336</v>
      </c>
      <c r="F18" s="29">
        <f t="shared" si="4"/>
        <v>45336</v>
      </c>
      <c r="G18" s="41"/>
      <c r="H18" s="45">
        <f t="shared" si="5"/>
        <v>45365</v>
      </c>
      <c r="I18" s="29">
        <f t="shared" si="6"/>
        <v>45365</v>
      </c>
      <c r="J18" s="46"/>
      <c r="K18" s="43">
        <f t="shared" si="7"/>
        <v>45396</v>
      </c>
      <c r="L18" s="29">
        <f t="shared" si="8"/>
        <v>45396</v>
      </c>
      <c r="M18" s="33"/>
      <c r="N18" s="27">
        <f t="shared" si="9"/>
        <v>45426</v>
      </c>
      <c r="O18" s="29">
        <f t="shared" si="0"/>
        <v>45426</v>
      </c>
      <c r="P18" s="37"/>
      <c r="Q18" s="27">
        <f t="shared" si="10"/>
        <v>45457</v>
      </c>
      <c r="R18" s="29">
        <f t="shared" si="11"/>
        <v>45457</v>
      </c>
      <c r="S18" s="33"/>
    </row>
    <row r="19" spans="2:19" x14ac:dyDescent="0.25">
      <c r="B19" s="27">
        <f t="shared" si="1"/>
        <v>45306</v>
      </c>
      <c r="C19" s="29">
        <f t="shared" si="2"/>
        <v>45306</v>
      </c>
      <c r="D19" s="33"/>
      <c r="E19" s="27">
        <f t="shared" si="3"/>
        <v>45337</v>
      </c>
      <c r="F19" s="29">
        <f t="shared" si="4"/>
        <v>45337</v>
      </c>
      <c r="G19" s="41"/>
      <c r="H19" s="45">
        <f t="shared" si="5"/>
        <v>45366</v>
      </c>
      <c r="I19" s="29">
        <f t="shared" si="6"/>
        <v>45366</v>
      </c>
      <c r="J19" s="46"/>
      <c r="K19" s="43">
        <f t="shared" si="7"/>
        <v>45397</v>
      </c>
      <c r="L19" s="29">
        <f t="shared" si="8"/>
        <v>45397</v>
      </c>
      <c r="M19" s="33"/>
      <c r="N19" s="27">
        <f t="shared" si="9"/>
        <v>45427</v>
      </c>
      <c r="O19" s="29">
        <f t="shared" si="0"/>
        <v>45427</v>
      </c>
      <c r="P19" s="37"/>
      <c r="Q19" s="27">
        <f t="shared" si="10"/>
        <v>45458</v>
      </c>
      <c r="R19" s="29">
        <f t="shared" si="11"/>
        <v>45458</v>
      </c>
      <c r="S19" s="33"/>
    </row>
    <row r="20" spans="2:19" x14ac:dyDescent="0.25">
      <c r="B20" s="27">
        <f t="shared" si="1"/>
        <v>45307</v>
      </c>
      <c r="C20" s="29">
        <f t="shared" si="2"/>
        <v>45307</v>
      </c>
      <c r="D20" s="33"/>
      <c r="E20" s="27">
        <f t="shared" si="3"/>
        <v>45338</v>
      </c>
      <c r="F20" s="29">
        <f t="shared" si="4"/>
        <v>45338</v>
      </c>
      <c r="G20" s="41"/>
      <c r="H20" s="45">
        <f t="shared" si="5"/>
        <v>45367</v>
      </c>
      <c r="I20" s="29">
        <f t="shared" si="6"/>
        <v>45367</v>
      </c>
      <c r="J20" s="46"/>
      <c r="K20" s="43">
        <f t="shared" si="7"/>
        <v>45398</v>
      </c>
      <c r="L20" s="29">
        <f t="shared" si="8"/>
        <v>45398</v>
      </c>
      <c r="M20" s="33"/>
      <c r="N20" s="27">
        <f t="shared" si="9"/>
        <v>45428</v>
      </c>
      <c r="O20" s="29">
        <f t="shared" si="0"/>
        <v>45428</v>
      </c>
      <c r="P20" s="37"/>
      <c r="Q20" s="27">
        <f t="shared" si="10"/>
        <v>45459</v>
      </c>
      <c r="R20" s="29">
        <f t="shared" si="11"/>
        <v>45459</v>
      </c>
      <c r="S20" s="33"/>
    </row>
    <row r="21" spans="2:19" x14ac:dyDescent="0.25">
      <c r="B21" s="27">
        <f t="shared" si="1"/>
        <v>45308</v>
      </c>
      <c r="C21" s="29">
        <f t="shared" si="2"/>
        <v>45308</v>
      </c>
      <c r="D21" s="33"/>
      <c r="E21" s="27">
        <f t="shared" si="3"/>
        <v>45339</v>
      </c>
      <c r="F21" s="29">
        <f t="shared" si="4"/>
        <v>45339</v>
      </c>
      <c r="G21" s="41" t="s">
        <v>45</v>
      </c>
      <c r="H21" s="45">
        <f t="shared" si="5"/>
        <v>45368</v>
      </c>
      <c r="I21" s="29">
        <f t="shared" si="6"/>
        <v>45368</v>
      </c>
      <c r="J21" s="46"/>
      <c r="K21" s="43">
        <f t="shared" si="7"/>
        <v>45399</v>
      </c>
      <c r="L21" s="29">
        <f t="shared" si="8"/>
        <v>45399</v>
      </c>
      <c r="M21" s="33"/>
      <c r="N21" s="27">
        <f t="shared" si="9"/>
        <v>45429</v>
      </c>
      <c r="O21" s="29">
        <f t="shared" si="0"/>
        <v>45429</v>
      </c>
      <c r="P21" s="37"/>
      <c r="Q21" s="27">
        <f t="shared" si="10"/>
        <v>45460</v>
      </c>
      <c r="R21" s="29">
        <f t="shared" si="11"/>
        <v>45460</v>
      </c>
      <c r="S21" s="33"/>
    </row>
    <row r="22" spans="2:19" x14ac:dyDescent="0.25">
      <c r="B22" s="27">
        <f t="shared" si="1"/>
        <v>45309</v>
      </c>
      <c r="C22" s="29">
        <f t="shared" si="2"/>
        <v>45309</v>
      </c>
      <c r="D22" s="33"/>
      <c r="E22" s="27">
        <f t="shared" si="3"/>
        <v>45340</v>
      </c>
      <c r="F22" s="29">
        <f t="shared" si="4"/>
        <v>45340</v>
      </c>
      <c r="G22" s="41"/>
      <c r="H22" s="45">
        <f t="shared" si="5"/>
        <v>45369</v>
      </c>
      <c r="I22" s="29">
        <f t="shared" si="6"/>
        <v>45369</v>
      </c>
      <c r="J22" s="46"/>
      <c r="K22" s="43">
        <f t="shared" si="7"/>
        <v>45400</v>
      </c>
      <c r="L22" s="29">
        <f t="shared" si="8"/>
        <v>45400</v>
      </c>
      <c r="M22" s="33"/>
      <c r="N22" s="27">
        <f t="shared" si="9"/>
        <v>45430</v>
      </c>
      <c r="O22" s="29">
        <f t="shared" si="0"/>
        <v>45430</v>
      </c>
      <c r="P22" s="37"/>
      <c r="Q22" s="27">
        <f t="shared" si="10"/>
        <v>45461</v>
      </c>
      <c r="R22" s="29">
        <f t="shared" si="11"/>
        <v>45461</v>
      </c>
      <c r="S22" s="33"/>
    </row>
    <row r="23" spans="2:19" x14ac:dyDescent="0.25">
      <c r="B23" s="27">
        <f t="shared" si="1"/>
        <v>45310</v>
      </c>
      <c r="C23" s="29">
        <f t="shared" si="2"/>
        <v>45310</v>
      </c>
      <c r="D23" s="33"/>
      <c r="E23" s="27">
        <f t="shared" si="3"/>
        <v>45341</v>
      </c>
      <c r="F23" s="29">
        <f t="shared" si="4"/>
        <v>45341</v>
      </c>
      <c r="G23" s="41"/>
      <c r="H23" s="45">
        <f t="shared" si="5"/>
        <v>45370</v>
      </c>
      <c r="I23" s="29">
        <f t="shared" si="6"/>
        <v>45370</v>
      </c>
      <c r="J23" s="46"/>
      <c r="K23" s="43">
        <f t="shared" si="7"/>
        <v>45401</v>
      </c>
      <c r="L23" s="29">
        <f t="shared" si="8"/>
        <v>45401</v>
      </c>
      <c r="M23" s="33"/>
      <c r="N23" s="27">
        <f t="shared" si="9"/>
        <v>45431</v>
      </c>
      <c r="O23" s="29">
        <f t="shared" si="0"/>
        <v>45431</v>
      </c>
      <c r="P23" s="37"/>
      <c r="Q23" s="27">
        <f t="shared" si="10"/>
        <v>45462</v>
      </c>
      <c r="R23" s="29">
        <f t="shared" si="11"/>
        <v>45462</v>
      </c>
      <c r="S23" s="33"/>
    </row>
    <row r="24" spans="2:19" x14ac:dyDescent="0.25">
      <c r="B24" s="27">
        <f t="shared" si="1"/>
        <v>45311</v>
      </c>
      <c r="C24" s="29">
        <f t="shared" si="2"/>
        <v>45311</v>
      </c>
      <c r="D24" s="33"/>
      <c r="E24" s="27">
        <f t="shared" si="3"/>
        <v>45342</v>
      </c>
      <c r="F24" s="29">
        <f t="shared" si="4"/>
        <v>45342</v>
      </c>
      <c r="G24" s="41"/>
      <c r="H24" s="45">
        <f t="shared" si="5"/>
        <v>45371</v>
      </c>
      <c r="I24" s="29">
        <f t="shared" si="6"/>
        <v>45371</v>
      </c>
      <c r="J24" s="46"/>
      <c r="K24" s="43">
        <f t="shared" si="7"/>
        <v>45402</v>
      </c>
      <c r="L24" s="29">
        <f t="shared" si="8"/>
        <v>45402</v>
      </c>
      <c r="M24" s="33"/>
      <c r="N24" s="27">
        <f t="shared" si="9"/>
        <v>45432</v>
      </c>
      <c r="O24" s="29">
        <f t="shared" si="0"/>
        <v>45432</v>
      </c>
      <c r="P24" s="37"/>
      <c r="Q24" s="27">
        <f t="shared" si="10"/>
        <v>45463</v>
      </c>
      <c r="R24" s="29">
        <f t="shared" si="11"/>
        <v>45463</v>
      </c>
      <c r="S24" s="33"/>
    </row>
    <row r="25" spans="2:19" x14ac:dyDescent="0.25">
      <c r="B25" s="27">
        <f t="shared" si="1"/>
        <v>45312</v>
      </c>
      <c r="C25" s="29">
        <f t="shared" si="2"/>
        <v>45312</v>
      </c>
      <c r="D25" s="33"/>
      <c r="E25" s="27">
        <f t="shared" si="3"/>
        <v>45343</v>
      </c>
      <c r="F25" s="29">
        <f t="shared" si="4"/>
        <v>45343</v>
      </c>
      <c r="G25" s="41"/>
      <c r="H25" s="45">
        <f t="shared" si="5"/>
        <v>45372</v>
      </c>
      <c r="I25" s="29">
        <f t="shared" si="6"/>
        <v>45372</v>
      </c>
      <c r="J25" s="46"/>
      <c r="K25" s="43">
        <f t="shared" si="7"/>
        <v>45403</v>
      </c>
      <c r="L25" s="29">
        <f t="shared" si="8"/>
        <v>45403</v>
      </c>
      <c r="M25" s="33"/>
      <c r="N25" s="27">
        <f t="shared" si="9"/>
        <v>45433</v>
      </c>
      <c r="O25" s="29">
        <f t="shared" si="0"/>
        <v>45433</v>
      </c>
      <c r="P25" s="37"/>
      <c r="Q25" s="27">
        <f t="shared" si="10"/>
        <v>45464</v>
      </c>
      <c r="R25" s="29">
        <f t="shared" si="11"/>
        <v>45464</v>
      </c>
      <c r="S25" s="33"/>
    </row>
    <row r="26" spans="2:19" x14ac:dyDescent="0.25">
      <c r="B26" s="27">
        <f t="shared" si="1"/>
        <v>45313</v>
      </c>
      <c r="C26" s="29">
        <f t="shared" si="2"/>
        <v>45313</v>
      </c>
      <c r="D26" s="33"/>
      <c r="E26" s="27">
        <f t="shared" si="3"/>
        <v>45344</v>
      </c>
      <c r="F26" s="29">
        <f t="shared" si="4"/>
        <v>45344</v>
      </c>
      <c r="G26" s="41"/>
      <c r="H26" s="45">
        <f t="shared" si="5"/>
        <v>45373</v>
      </c>
      <c r="I26" s="29">
        <f t="shared" si="6"/>
        <v>45373</v>
      </c>
      <c r="J26" s="46"/>
      <c r="K26" s="43">
        <f t="shared" si="7"/>
        <v>45404</v>
      </c>
      <c r="L26" s="29">
        <f t="shared" si="8"/>
        <v>45404</v>
      </c>
      <c r="M26" s="33"/>
      <c r="N26" s="27">
        <f t="shared" si="9"/>
        <v>45434</v>
      </c>
      <c r="O26" s="29">
        <f t="shared" si="0"/>
        <v>45434</v>
      </c>
      <c r="P26" s="37"/>
      <c r="Q26" s="27">
        <f t="shared" si="10"/>
        <v>45465</v>
      </c>
      <c r="R26" s="29">
        <f t="shared" si="11"/>
        <v>45465</v>
      </c>
      <c r="S26" s="33"/>
    </row>
    <row r="27" spans="2:19" x14ac:dyDescent="0.25">
      <c r="B27" s="27">
        <f t="shared" si="1"/>
        <v>45314</v>
      </c>
      <c r="C27" s="29">
        <f t="shared" si="2"/>
        <v>45314</v>
      </c>
      <c r="D27" s="33"/>
      <c r="E27" s="27">
        <f t="shared" si="3"/>
        <v>45345</v>
      </c>
      <c r="F27" s="29">
        <f t="shared" si="4"/>
        <v>45345</v>
      </c>
      <c r="G27" s="41"/>
      <c r="H27" s="45">
        <f t="shared" si="5"/>
        <v>45374</v>
      </c>
      <c r="I27" s="29">
        <f t="shared" si="6"/>
        <v>45374</v>
      </c>
      <c r="J27" s="46"/>
      <c r="K27" s="43">
        <f t="shared" si="7"/>
        <v>45405</v>
      </c>
      <c r="L27" s="29">
        <f t="shared" si="8"/>
        <v>45405</v>
      </c>
      <c r="M27" s="33"/>
      <c r="N27" s="27">
        <f t="shared" si="9"/>
        <v>45435</v>
      </c>
      <c r="O27" s="29">
        <f t="shared" si="0"/>
        <v>45435</v>
      </c>
      <c r="P27" s="37"/>
      <c r="Q27" s="27">
        <f t="shared" si="10"/>
        <v>45466</v>
      </c>
      <c r="R27" s="29">
        <f t="shared" si="11"/>
        <v>45466</v>
      </c>
      <c r="S27" s="33"/>
    </row>
    <row r="28" spans="2:19" x14ac:dyDescent="0.25">
      <c r="B28" s="27">
        <f t="shared" si="1"/>
        <v>45315</v>
      </c>
      <c r="C28" s="29">
        <f t="shared" si="2"/>
        <v>45315</v>
      </c>
      <c r="D28" s="33"/>
      <c r="E28" s="27">
        <f t="shared" si="3"/>
        <v>45346</v>
      </c>
      <c r="F28" s="29">
        <f t="shared" si="4"/>
        <v>45346</v>
      </c>
      <c r="G28" s="41"/>
      <c r="H28" s="45">
        <f t="shared" si="5"/>
        <v>45375</v>
      </c>
      <c r="I28" s="29">
        <f t="shared" si="6"/>
        <v>45375</v>
      </c>
      <c r="J28" s="46"/>
      <c r="K28" s="43">
        <f t="shared" si="7"/>
        <v>45406</v>
      </c>
      <c r="L28" s="29">
        <f t="shared" si="8"/>
        <v>45406</v>
      </c>
      <c r="M28" s="33"/>
      <c r="N28" s="27">
        <f t="shared" si="9"/>
        <v>45436</v>
      </c>
      <c r="O28" s="29">
        <f t="shared" si="0"/>
        <v>45436</v>
      </c>
      <c r="P28" s="37"/>
      <c r="Q28" s="27">
        <f t="shared" si="10"/>
        <v>45467</v>
      </c>
      <c r="R28" s="29">
        <f t="shared" si="11"/>
        <v>45467</v>
      </c>
      <c r="S28" s="33"/>
    </row>
    <row r="29" spans="2:19" x14ac:dyDescent="0.25">
      <c r="B29" s="27">
        <f t="shared" si="1"/>
        <v>45316</v>
      </c>
      <c r="C29" s="29">
        <f t="shared" si="2"/>
        <v>45316</v>
      </c>
      <c r="D29" s="33"/>
      <c r="E29" s="27">
        <f t="shared" si="3"/>
        <v>45347</v>
      </c>
      <c r="F29" s="29">
        <f t="shared" si="4"/>
        <v>45347</v>
      </c>
      <c r="G29" s="41"/>
      <c r="H29" s="45">
        <f t="shared" si="5"/>
        <v>45376</v>
      </c>
      <c r="I29" s="29">
        <f t="shared" si="6"/>
        <v>45376</v>
      </c>
      <c r="J29" s="46"/>
      <c r="K29" s="43">
        <f t="shared" si="7"/>
        <v>45407</v>
      </c>
      <c r="L29" s="29">
        <f t="shared" si="8"/>
        <v>45407</v>
      </c>
      <c r="M29" s="33"/>
      <c r="N29" s="27">
        <f t="shared" si="9"/>
        <v>45437</v>
      </c>
      <c r="O29" s="29">
        <f t="shared" si="0"/>
        <v>45437</v>
      </c>
      <c r="P29" s="37"/>
      <c r="Q29" s="27">
        <f t="shared" si="10"/>
        <v>45468</v>
      </c>
      <c r="R29" s="29">
        <f t="shared" si="11"/>
        <v>45468</v>
      </c>
      <c r="S29" s="33"/>
    </row>
    <row r="30" spans="2:19" x14ac:dyDescent="0.25">
      <c r="B30" s="27">
        <f t="shared" si="1"/>
        <v>45317</v>
      </c>
      <c r="C30" s="29">
        <f t="shared" si="2"/>
        <v>45317</v>
      </c>
      <c r="D30" s="33"/>
      <c r="E30" s="27">
        <f t="shared" si="3"/>
        <v>45348</v>
      </c>
      <c r="F30" s="29">
        <f t="shared" si="4"/>
        <v>45348</v>
      </c>
      <c r="G30" s="41"/>
      <c r="H30" s="45">
        <f t="shared" si="5"/>
        <v>45377</v>
      </c>
      <c r="I30" s="29">
        <f t="shared" si="6"/>
        <v>45377</v>
      </c>
      <c r="J30" s="46"/>
      <c r="K30" s="43">
        <f t="shared" si="7"/>
        <v>45408</v>
      </c>
      <c r="L30" s="29">
        <f t="shared" si="8"/>
        <v>45408</v>
      </c>
      <c r="M30" s="33"/>
      <c r="N30" s="27">
        <f t="shared" si="9"/>
        <v>45438</v>
      </c>
      <c r="O30" s="29">
        <f t="shared" si="0"/>
        <v>45438</v>
      </c>
      <c r="P30" s="37"/>
      <c r="Q30" s="27">
        <f t="shared" si="10"/>
        <v>45469</v>
      </c>
      <c r="R30" s="29">
        <f t="shared" si="11"/>
        <v>45469</v>
      </c>
      <c r="S30" s="33"/>
    </row>
    <row r="31" spans="2:19" x14ac:dyDescent="0.25">
      <c r="B31" s="27">
        <f t="shared" si="1"/>
        <v>45318</v>
      </c>
      <c r="C31" s="29">
        <f t="shared" si="2"/>
        <v>45318</v>
      </c>
      <c r="D31" s="33"/>
      <c r="E31" s="27">
        <f t="shared" si="3"/>
        <v>45349</v>
      </c>
      <c r="F31" s="29">
        <f t="shared" si="4"/>
        <v>45349</v>
      </c>
      <c r="G31" s="41"/>
      <c r="H31" s="45">
        <f t="shared" si="5"/>
        <v>45378</v>
      </c>
      <c r="I31" s="29">
        <f t="shared" si="6"/>
        <v>45378</v>
      </c>
      <c r="J31" s="46"/>
      <c r="K31" s="43">
        <f t="shared" si="7"/>
        <v>45409</v>
      </c>
      <c r="L31" s="29">
        <f t="shared" si="8"/>
        <v>45409</v>
      </c>
      <c r="M31" s="33"/>
      <c r="N31" s="27">
        <f t="shared" si="9"/>
        <v>45439</v>
      </c>
      <c r="O31" s="29">
        <f t="shared" si="0"/>
        <v>45439</v>
      </c>
      <c r="P31" s="37"/>
      <c r="Q31" s="27">
        <f t="shared" si="10"/>
        <v>45470</v>
      </c>
      <c r="R31" s="29">
        <f t="shared" si="11"/>
        <v>45470</v>
      </c>
      <c r="S31" s="33"/>
    </row>
    <row r="32" spans="2:19" x14ac:dyDescent="0.25">
      <c r="B32" s="27">
        <f t="shared" si="1"/>
        <v>45319</v>
      </c>
      <c r="C32" s="29">
        <f t="shared" si="2"/>
        <v>45319</v>
      </c>
      <c r="D32" s="33"/>
      <c r="E32" s="27">
        <f t="shared" si="3"/>
        <v>45350</v>
      </c>
      <c r="F32" s="29">
        <f t="shared" si="4"/>
        <v>45350</v>
      </c>
      <c r="G32" s="41"/>
      <c r="H32" s="45">
        <f t="shared" si="5"/>
        <v>45379</v>
      </c>
      <c r="I32" s="29">
        <f t="shared" si="6"/>
        <v>45379</v>
      </c>
      <c r="J32" s="46"/>
      <c r="K32" s="43">
        <f t="shared" si="7"/>
        <v>45410</v>
      </c>
      <c r="L32" s="29">
        <f t="shared" si="8"/>
        <v>45410</v>
      </c>
      <c r="M32" s="33"/>
      <c r="N32" s="27">
        <f t="shared" si="9"/>
        <v>45440</v>
      </c>
      <c r="O32" s="29">
        <f t="shared" si="0"/>
        <v>45440</v>
      </c>
      <c r="P32" s="37"/>
      <c r="Q32" s="27">
        <f t="shared" si="10"/>
        <v>45471</v>
      </c>
      <c r="R32" s="29">
        <f t="shared" si="11"/>
        <v>45471</v>
      </c>
      <c r="S32" s="33"/>
    </row>
    <row r="33" spans="2:30" x14ac:dyDescent="0.25">
      <c r="B33" s="27">
        <f t="shared" si="1"/>
        <v>45320</v>
      </c>
      <c r="C33" s="29">
        <f t="shared" si="2"/>
        <v>45320</v>
      </c>
      <c r="D33" s="33"/>
      <c r="E33" s="27">
        <f t="shared" si="3"/>
        <v>45351</v>
      </c>
      <c r="F33" s="29">
        <f t="shared" si="4"/>
        <v>45351</v>
      </c>
      <c r="G33" s="41"/>
      <c r="H33" s="45">
        <f t="shared" si="5"/>
        <v>45380</v>
      </c>
      <c r="I33" s="29">
        <f t="shared" si="6"/>
        <v>45380</v>
      </c>
      <c r="J33" s="46"/>
      <c r="K33" s="43">
        <f t="shared" si="7"/>
        <v>45411</v>
      </c>
      <c r="L33" s="29">
        <f t="shared" si="8"/>
        <v>45411</v>
      </c>
      <c r="M33" s="33"/>
      <c r="N33" s="27">
        <f t="shared" si="9"/>
        <v>45441</v>
      </c>
      <c r="O33" s="29">
        <f t="shared" si="0"/>
        <v>45441</v>
      </c>
      <c r="P33" s="37"/>
      <c r="Q33" s="27">
        <f t="shared" si="10"/>
        <v>45472</v>
      </c>
      <c r="R33" s="29">
        <f t="shared" si="11"/>
        <v>45472</v>
      </c>
      <c r="S33" s="33"/>
    </row>
    <row r="34" spans="2:30" x14ac:dyDescent="0.25">
      <c r="B34" s="27">
        <f t="shared" si="1"/>
        <v>45321</v>
      </c>
      <c r="C34" s="29">
        <f t="shared" si="2"/>
        <v>45321</v>
      </c>
      <c r="D34" s="33"/>
      <c r="E34" s="27"/>
      <c r="F34" s="29"/>
      <c r="G34" s="41"/>
      <c r="H34" s="45">
        <f t="shared" si="5"/>
        <v>45381</v>
      </c>
      <c r="I34" s="29">
        <f t="shared" si="6"/>
        <v>45381</v>
      </c>
      <c r="J34" s="46"/>
      <c r="K34" s="43">
        <f t="shared" si="7"/>
        <v>45412</v>
      </c>
      <c r="L34" s="29">
        <f t="shared" si="8"/>
        <v>45412</v>
      </c>
      <c r="M34" s="33"/>
      <c r="N34" s="27">
        <f t="shared" si="9"/>
        <v>45442</v>
      </c>
      <c r="O34" s="29">
        <f t="shared" si="0"/>
        <v>45442</v>
      </c>
      <c r="P34" s="37"/>
      <c r="Q34" s="27">
        <f t="shared" si="10"/>
        <v>45473</v>
      </c>
      <c r="R34" s="29">
        <f t="shared" si="11"/>
        <v>45473</v>
      </c>
      <c r="S34" s="33"/>
    </row>
    <row r="35" spans="2:30" x14ac:dyDescent="0.25">
      <c r="B35" s="28">
        <f t="shared" si="1"/>
        <v>45322</v>
      </c>
      <c r="C35" s="30">
        <f t="shared" si="2"/>
        <v>45322</v>
      </c>
      <c r="D35" s="34"/>
      <c r="E35" s="31"/>
      <c r="F35" s="32"/>
      <c r="G35" s="42"/>
      <c r="H35" s="45">
        <f t="shared" si="5"/>
        <v>45382</v>
      </c>
      <c r="I35" s="29">
        <f t="shared" si="6"/>
        <v>45382</v>
      </c>
      <c r="J35" s="46"/>
      <c r="K35" s="44"/>
      <c r="L35" s="32"/>
      <c r="M35" s="34"/>
      <c r="N35" s="31">
        <f t="shared" si="9"/>
        <v>45443</v>
      </c>
      <c r="O35" s="32">
        <f t="shared" si="0"/>
        <v>45443</v>
      </c>
      <c r="P35" s="38"/>
      <c r="Q35" s="4"/>
      <c r="R35" s="32"/>
      <c r="S35" s="34"/>
    </row>
    <row r="36" spans="2:30" ht="20.25" customHeight="1" x14ac:dyDescent="0.25">
      <c r="B36" s="59"/>
      <c r="C36" s="59"/>
      <c r="D36" s="59"/>
      <c r="E36" s="59"/>
      <c r="F36" s="59"/>
      <c r="G36" s="59"/>
      <c r="H36" s="77"/>
      <c r="I36" s="77"/>
      <c r="J36" s="77"/>
      <c r="K36" s="59"/>
      <c r="L36" s="59"/>
      <c r="M36" s="59"/>
      <c r="N36" s="59"/>
      <c r="O36" s="59"/>
      <c r="P36" s="59"/>
      <c r="Q36" s="59"/>
      <c r="R36" s="59"/>
      <c r="S36" s="59"/>
    </row>
    <row r="37" spans="2:30" ht="62.25" customHeight="1" thickBot="1" x14ac:dyDescent="0.3">
      <c r="B37" s="60">
        <f>Q1</f>
        <v>45292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W37" s="2"/>
      <c r="AA37" s="2"/>
      <c r="AD37" s="2"/>
    </row>
    <row r="38" spans="2:30" ht="29.25" customHeight="1" thickBot="1" x14ac:dyDescent="0.3">
      <c r="B38" s="62" t="s">
        <v>36</v>
      </c>
      <c r="C38" s="63"/>
      <c r="D38" s="64"/>
      <c r="E38" s="65" t="s">
        <v>37</v>
      </c>
      <c r="F38" s="66"/>
      <c r="G38" s="67"/>
      <c r="H38" s="68" t="s">
        <v>38</v>
      </c>
      <c r="I38" s="69"/>
      <c r="J38" s="70"/>
      <c r="K38" s="71" t="s">
        <v>39</v>
      </c>
      <c r="L38" s="72"/>
      <c r="M38" s="73"/>
      <c r="N38" s="74" t="s">
        <v>40</v>
      </c>
      <c r="O38" s="75"/>
      <c r="P38" s="76"/>
      <c r="Q38" s="56" t="s">
        <v>41</v>
      </c>
      <c r="R38" s="57"/>
      <c r="S38" s="58"/>
      <c r="W38" s="2"/>
      <c r="AA38" s="2"/>
      <c r="AD38" s="2"/>
    </row>
    <row r="39" spans="2:30" x14ac:dyDescent="0.25">
      <c r="B39" s="47">
        <f>Q34+1</f>
        <v>45474</v>
      </c>
      <c r="C39" s="48">
        <f>R34+1</f>
        <v>45474</v>
      </c>
      <c r="D39" s="49"/>
      <c r="E39" s="47">
        <f>B69+1</f>
        <v>45505</v>
      </c>
      <c r="F39" s="48">
        <f>C69+1</f>
        <v>45505</v>
      </c>
      <c r="G39" s="55"/>
      <c r="H39" s="47">
        <f>E69+1</f>
        <v>45536</v>
      </c>
      <c r="I39" s="48">
        <f>F69+1</f>
        <v>45536</v>
      </c>
      <c r="J39" s="49"/>
      <c r="K39" s="47">
        <f>H68+1</f>
        <v>45566</v>
      </c>
      <c r="L39" s="48">
        <f>I68+1</f>
        <v>45566</v>
      </c>
      <c r="M39" s="49"/>
      <c r="N39" s="47">
        <f>K69+1</f>
        <v>45597</v>
      </c>
      <c r="O39" s="48">
        <f>L69+1</f>
        <v>45597</v>
      </c>
      <c r="P39" s="54"/>
      <c r="Q39" s="47">
        <f>N68+1</f>
        <v>45627</v>
      </c>
      <c r="R39" s="48">
        <f>O68+1</f>
        <v>45627</v>
      </c>
      <c r="S39" s="49"/>
      <c r="W39" s="2"/>
      <c r="AA39" s="2"/>
      <c r="AD39" s="2"/>
    </row>
    <row r="40" spans="2:30" x14ac:dyDescent="0.25">
      <c r="B40" s="27">
        <f>B39+1</f>
        <v>45475</v>
      </c>
      <c r="C40" s="29">
        <f>C39+1</f>
        <v>45475</v>
      </c>
      <c r="D40" s="33"/>
      <c r="E40" s="27">
        <f>E39+1</f>
        <v>45506</v>
      </c>
      <c r="F40" s="29">
        <f>F39+1</f>
        <v>45506</v>
      </c>
      <c r="G40" s="35"/>
      <c r="H40" s="27">
        <f>H39+1</f>
        <v>45537</v>
      </c>
      <c r="I40" s="29">
        <f>I39+1</f>
        <v>45537</v>
      </c>
      <c r="J40" s="33"/>
      <c r="K40" s="27">
        <f>K39+1</f>
        <v>45567</v>
      </c>
      <c r="L40" s="29">
        <f>L39+1</f>
        <v>45567</v>
      </c>
      <c r="M40" s="33"/>
      <c r="N40" s="27">
        <f>N39+1</f>
        <v>45598</v>
      </c>
      <c r="O40" s="29">
        <f t="shared" ref="O40:O68" si="12">O39+1</f>
        <v>45598</v>
      </c>
      <c r="P40" s="37"/>
      <c r="Q40" s="27">
        <f>Q39+1</f>
        <v>45628</v>
      </c>
      <c r="R40" s="29">
        <f>R39+1</f>
        <v>45628</v>
      </c>
      <c r="S40" s="33"/>
      <c r="W40" s="2"/>
      <c r="AA40" s="2"/>
      <c r="AD40" s="2"/>
    </row>
    <row r="41" spans="2:30" x14ac:dyDescent="0.25">
      <c r="B41" s="27">
        <f t="shared" ref="B41:C56" si="13">B40+1</f>
        <v>45476</v>
      </c>
      <c r="C41" s="29">
        <f t="shared" si="13"/>
        <v>45476</v>
      </c>
      <c r="D41" s="33"/>
      <c r="E41" s="27">
        <f t="shared" ref="E41:F56" si="14">E40+1</f>
        <v>45507</v>
      </c>
      <c r="F41" s="29">
        <f t="shared" si="14"/>
        <v>45507</v>
      </c>
      <c r="G41" s="35"/>
      <c r="H41" s="27">
        <f t="shared" ref="H41:I56" si="15">H40+1</f>
        <v>45538</v>
      </c>
      <c r="I41" s="29">
        <f t="shared" si="15"/>
        <v>45538</v>
      </c>
      <c r="J41" s="33"/>
      <c r="K41" s="27">
        <f t="shared" ref="K41:L56" si="16">K40+1</f>
        <v>45568</v>
      </c>
      <c r="L41" s="29">
        <f t="shared" si="16"/>
        <v>45568</v>
      </c>
      <c r="M41" s="33"/>
      <c r="N41" s="27">
        <f t="shared" ref="N41:N68" si="17">N40+1</f>
        <v>45599</v>
      </c>
      <c r="O41" s="29">
        <f t="shared" si="12"/>
        <v>45599</v>
      </c>
      <c r="P41" s="37"/>
      <c r="Q41" s="27">
        <f t="shared" ref="Q41:R56" si="18">Q40+1</f>
        <v>45629</v>
      </c>
      <c r="R41" s="29">
        <f t="shared" si="18"/>
        <v>45629</v>
      </c>
      <c r="S41" s="33"/>
      <c r="W41" s="2"/>
      <c r="AA41" s="2"/>
      <c r="AD41" s="2"/>
    </row>
    <row r="42" spans="2:30" x14ac:dyDescent="0.25">
      <c r="B42" s="27">
        <f t="shared" si="13"/>
        <v>45477</v>
      </c>
      <c r="C42" s="29">
        <f t="shared" si="13"/>
        <v>45477</v>
      </c>
      <c r="D42" s="33"/>
      <c r="E42" s="27">
        <f t="shared" si="14"/>
        <v>45508</v>
      </c>
      <c r="F42" s="29">
        <f t="shared" si="14"/>
        <v>45508</v>
      </c>
      <c r="G42" s="35"/>
      <c r="H42" s="27">
        <f t="shared" si="15"/>
        <v>45539</v>
      </c>
      <c r="I42" s="29">
        <f t="shared" si="15"/>
        <v>45539</v>
      </c>
      <c r="J42" s="33"/>
      <c r="K42" s="27">
        <f t="shared" si="16"/>
        <v>45569</v>
      </c>
      <c r="L42" s="29">
        <f t="shared" si="16"/>
        <v>45569</v>
      </c>
      <c r="M42" s="33"/>
      <c r="N42" s="27">
        <f t="shared" si="17"/>
        <v>45600</v>
      </c>
      <c r="O42" s="29">
        <f t="shared" si="12"/>
        <v>45600</v>
      </c>
      <c r="P42" s="37"/>
      <c r="Q42" s="27">
        <f t="shared" si="18"/>
        <v>45630</v>
      </c>
      <c r="R42" s="29">
        <f t="shared" si="18"/>
        <v>45630</v>
      </c>
      <c r="S42" s="33"/>
      <c r="W42" s="2"/>
      <c r="AA42" s="2"/>
      <c r="AD42" s="2"/>
    </row>
    <row r="43" spans="2:30" x14ac:dyDescent="0.25">
      <c r="B43" s="27">
        <f t="shared" si="13"/>
        <v>45478</v>
      </c>
      <c r="C43" s="29">
        <f t="shared" si="13"/>
        <v>45478</v>
      </c>
      <c r="D43" s="33"/>
      <c r="E43" s="27">
        <f t="shared" si="14"/>
        <v>45509</v>
      </c>
      <c r="F43" s="29">
        <f t="shared" si="14"/>
        <v>45509</v>
      </c>
      <c r="G43" s="35"/>
      <c r="H43" s="27">
        <f t="shared" si="15"/>
        <v>45540</v>
      </c>
      <c r="I43" s="29">
        <f t="shared" si="15"/>
        <v>45540</v>
      </c>
      <c r="J43" s="33"/>
      <c r="K43" s="27">
        <f t="shared" si="16"/>
        <v>45570</v>
      </c>
      <c r="L43" s="29">
        <f t="shared" si="16"/>
        <v>45570</v>
      </c>
      <c r="M43" s="33"/>
      <c r="N43" s="27">
        <f t="shared" si="17"/>
        <v>45601</v>
      </c>
      <c r="O43" s="29">
        <f t="shared" si="12"/>
        <v>45601</v>
      </c>
      <c r="P43" s="37"/>
      <c r="Q43" s="27">
        <f t="shared" si="18"/>
        <v>45631</v>
      </c>
      <c r="R43" s="29">
        <f t="shared" si="18"/>
        <v>45631</v>
      </c>
      <c r="S43" s="33"/>
      <c r="W43" s="2"/>
      <c r="AA43" s="2"/>
      <c r="AD43" s="2"/>
    </row>
    <row r="44" spans="2:30" x14ac:dyDescent="0.25">
      <c r="B44" s="27">
        <f t="shared" si="13"/>
        <v>45479</v>
      </c>
      <c r="C44" s="29">
        <f t="shared" si="13"/>
        <v>45479</v>
      </c>
      <c r="D44" s="33"/>
      <c r="E44" s="27">
        <f t="shared" si="14"/>
        <v>45510</v>
      </c>
      <c r="F44" s="29">
        <f t="shared" si="14"/>
        <v>45510</v>
      </c>
      <c r="G44" s="35"/>
      <c r="H44" s="27">
        <f t="shared" si="15"/>
        <v>45541</v>
      </c>
      <c r="I44" s="29">
        <f t="shared" si="15"/>
        <v>45541</v>
      </c>
      <c r="J44" s="33"/>
      <c r="K44" s="27">
        <f t="shared" si="16"/>
        <v>45571</v>
      </c>
      <c r="L44" s="29">
        <f t="shared" si="16"/>
        <v>45571</v>
      </c>
      <c r="M44" s="33"/>
      <c r="N44" s="27">
        <f t="shared" si="17"/>
        <v>45602</v>
      </c>
      <c r="O44" s="29">
        <f t="shared" si="12"/>
        <v>45602</v>
      </c>
      <c r="P44" s="37"/>
      <c r="Q44" s="27">
        <f t="shared" si="18"/>
        <v>45632</v>
      </c>
      <c r="R44" s="29">
        <f t="shared" si="18"/>
        <v>45632</v>
      </c>
      <c r="S44" s="33"/>
      <c r="W44" s="2"/>
      <c r="AA44" s="2"/>
      <c r="AD44" s="2"/>
    </row>
    <row r="45" spans="2:30" x14ac:dyDescent="0.25">
      <c r="B45" s="27">
        <f t="shared" si="13"/>
        <v>45480</v>
      </c>
      <c r="C45" s="29">
        <f t="shared" si="13"/>
        <v>45480</v>
      </c>
      <c r="D45" s="33"/>
      <c r="E45" s="27">
        <f t="shared" si="14"/>
        <v>45511</v>
      </c>
      <c r="F45" s="29">
        <f t="shared" si="14"/>
        <v>45511</v>
      </c>
      <c r="G45" s="35"/>
      <c r="H45" s="27">
        <f t="shared" si="15"/>
        <v>45542</v>
      </c>
      <c r="I45" s="29">
        <f t="shared" si="15"/>
        <v>45542</v>
      </c>
      <c r="J45" s="33"/>
      <c r="K45" s="27">
        <f t="shared" si="16"/>
        <v>45572</v>
      </c>
      <c r="L45" s="29">
        <f t="shared" si="16"/>
        <v>45572</v>
      </c>
      <c r="M45" s="33"/>
      <c r="N45" s="27">
        <f t="shared" si="17"/>
        <v>45603</v>
      </c>
      <c r="O45" s="29">
        <f t="shared" si="12"/>
        <v>45603</v>
      </c>
      <c r="P45" s="37"/>
      <c r="Q45" s="27">
        <f t="shared" si="18"/>
        <v>45633</v>
      </c>
      <c r="R45" s="29">
        <f t="shared" si="18"/>
        <v>45633</v>
      </c>
      <c r="S45" s="33"/>
      <c r="W45" s="2"/>
      <c r="AA45" s="2"/>
    </row>
    <row r="46" spans="2:30" x14ac:dyDescent="0.25">
      <c r="B46" s="27">
        <f t="shared" si="13"/>
        <v>45481</v>
      </c>
      <c r="C46" s="29">
        <f t="shared" si="13"/>
        <v>45481</v>
      </c>
      <c r="D46" s="33"/>
      <c r="E46" s="27">
        <f t="shared" si="14"/>
        <v>45512</v>
      </c>
      <c r="F46" s="29">
        <f t="shared" si="14"/>
        <v>45512</v>
      </c>
      <c r="G46" s="35"/>
      <c r="H46" s="27">
        <f t="shared" si="15"/>
        <v>45543</v>
      </c>
      <c r="I46" s="29">
        <f t="shared" si="15"/>
        <v>45543</v>
      </c>
      <c r="J46" s="33"/>
      <c r="K46" s="27">
        <f t="shared" si="16"/>
        <v>45573</v>
      </c>
      <c r="L46" s="29">
        <f t="shared" si="16"/>
        <v>45573</v>
      </c>
      <c r="M46" s="33"/>
      <c r="N46" s="27">
        <f t="shared" si="17"/>
        <v>45604</v>
      </c>
      <c r="O46" s="29">
        <f t="shared" si="12"/>
        <v>45604</v>
      </c>
      <c r="P46" s="37"/>
      <c r="Q46" s="27">
        <f t="shared" si="18"/>
        <v>45634</v>
      </c>
      <c r="R46" s="29">
        <f t="shared" si="18"/>
        <v>45634</v>
      </c>
      <c r="S46" s="33"/>
      <c r="AA46" s="2"/>
    </row>
    <row r="47" spans="2:30" x14ac:dyDescent="0.25">
      <c r="B47" s="27">
        <f t="shared" si="13"/>
        <v>45482</v>
      </c>
      <c r="C47" s="29">
        <f t="shared" si="13"/>
        <v>45482</v>
      </c>
      <c r="D47" s="33"/>
      <c r="E47" s="27">
        <f t="shared" si="14"/>
        <v>45513</v>
      </c>
      <c r="F47" s="29">
        <f t="shared" si="14"/>
        <v>45513</v>
      </c>
      <c r="G47" s="35"/>
      <c r="H47" s="27">
        <f t="shared" si="15"/>
        <v>45544</v>
      </c>
      <c r="I47" s="29">
        <f t="shared" si="15"/>
        <v>45544</v>
      </c>
      <c r="J47" s="33"/>
      <c r="K47" s="27">
        <f t="shared" si="16"/>
        <v>45574</v>
      </c>
      <c r="L47" s="29">
        <f t="shared" si="16"/>
        <v>45574</v>
      </c>
      <c r="M47" s="33"/>
      <c r="N47" s="27">
        <f t="shared" si="17"/>
        <v>45605</v>
      </c>
      <c r="O47" s="29">
        <f t="shared" si="12"/>
        <v>45605</v>
      </c>
      <c r="P47" s="37"/>
      <c r="Q47" s="27">
        <f t="shared" si="18"/>
        <v>45635</v>
      </c>
      <c r="R47" s="29">
        <f t="shared" si="18"/>
        <v>45635</v>
      </c>
      <c r="S47" s="33"/>
    </row>
    <row r="48" spans="2:30" x14ac:dyDescent="0.25">
      <c r="B48" s="27">
        <f t="shared" si="13"/>
        <v>45483</v>
      </c>
      <c r="C48" s="29">
        <f t="shared" si="13"/>
        <v>45483</v>
      </c>
      <c r="D48" s="33"/>
      <c r="E48" s="27">
        <f t="shared" si="14"/>
        <v>45514</v>
      </c>
      <c r="F48" s="29">
        <f t="shared" si="14"/>
        <v>45514</v>
      </c>
      <c r="G48" s="35"/>
      <c r="H48" s="27">
        <f t="shared" si="15"/>
        <v>45545</v>
      </c>
      <c r="I48" s="29">
        <f t="shared" si="15"/>
        <v>45545</v>
      </c>
      <c r="J48" s="33"/>
      <c r="K48" s="27">
        <f t="shared" si="16"/>
        <v>45575</v>
      </c>
      <c r="L48" s="29">
        <f t="shared" si="16"/>
        <v>45575</v>
      </c>
      <c r="M48" s="33"/>
      <c r="N48" s="27">
        <f t="shared" si="17"/>
        <v>45606</v>
      </c>
      <c r="O48" s="29">
        <f t="shared" si="12"/>
        <v>45606</v>
      </c>
      <c r="P48" s="37"/>
      <c r="Q48" s="27">
        <f t="shared" si="18"/>
        <v>45636</v>
      </c>
      <c r="R48" s="29">
        <f t="shared" si="18"/>
        <v>45636</v>
      </c>
      <c r="S48" s="33"/>
    </row>
    <row r="49" spans="2:19" x14ac:dyDescent="0.25">
      <c r="B49" s="27">
        <f t="shared" si="13"/>
        <v>45484</v>
      </c>
      <c r="C49" s="29">
        <f t="shared" si="13"/>
        <v>45484</v>
      </c>
      <c r="D49" s="33"/>
      <c r="E49" s="27">
        <f t="shared" si="14"/>
        <v>45515</v>
      </c>
      <c r="F49" s="29">
        <f t="shared" si="14"/>
        <v>45515</v>
      </c>
      <c r="G49" s="35"/>
      <c r="H49" s="27">
        <f t="shared" si="15"/>
        <v>45546</v>
      </c>
      <c r="I49" s="29">
        <f t="shared" si="15"/>
        <v>45546</v>
      </c>
      <c r="J49" s="33"/>
      <c r="K49" s="27">
        <f t="shared" si="16"/>
        <v>45576</v>
      </c>
      <c r="L49" s="29">
        <f t="shared" si="16"/>
        <v>45576</v>
      </c>
      <c r="M49" s="33"/>
      <c r="N49" s="27">
        <f t="shared" si="17"/>
        <v>45607</v>
      </c>
      <c r="O49" s="29">
        <f t="shared" si="12"/>
        <v>45607</v>
      </c>
      <c r="P49" s="37"/>
      <c r="Q49" s="27">
        <f t="shared" si="18"/>
        <v>45637</v>
      </c>
      <c r="R49" s="29">
        <f t="shared" si="18"/>
        <v>45637</v>
      </c>
      <c r="S49" s="33"/>
    </row>
    <row r="50" spans="2:19" x14ac:dyDescent="0.25">
      <c r="B50" s="27">
        <f t="shared" si="13"/>
        <v>45485</v>
      </c>
      <c r="C50" s="29">
        <f t="shared" si="13"/>
        <v>45485</v>
      </c>
      <c r="D50" s="33"/>
      <c r="E50" s="27">
        <f t="shared" si="14"/>
        <v>45516</v>
      </c>
      <c r="F50" s="29">
        <f t="shared" si="14"/>
        <v>45516</v>
      </c>
      <c r="G50" s="35"/>
      <c r="H50" s="27">
        <f t="shared" si="15"/>
        <v>45547</v>
      </c>
      <c r="I50" s="29">
        <f t="shared" si="15"/>
        <v>45547</v>
      </c>
      <c r="J50" s="33"/>
      <c r="K50" s="27">
        <f t="shared" si="16"/>
        <v>45577</v>
      </c>
      <c r="L50" s="29">
        <f t="shared" si="16"/>
        <v>45577</v>
      </c>
      <c r="M50" s="33"/>
      <c r="N50" s="27">
        <f t="shared" si="17"/>
        <v>45608</v>
      </c>
      <c r="O50" s="29">
        <f t="shared" si="12"/>
        <v>45608</v>
      </c>
      <c r="P50" s="37"/>
      <c r="Q50" s="27">
        <f t="shared" si="18"/>
        <v>45638</v>
      </c>
      <c r="R50" s="29">
        <f t="shared" si="18"/>
        <v>45638</v>
      </c>
      <c r="S50" s="33"/>
    </row>
    <row r="51" spans="2:19" x14ac:dyDescent="0.25">
      <c r="B51" s="27">
        <f t="shared" si="13"/>
        <v>45486</v>
      </c>
      <c r="C51" s="29">
        <f t="shared" si="13"/>
        <v>45486</v>
      </c>
      <c r="D51" s="33"/>
      <c r="E51" s="27">
        <f t="shared" si="14"/>
        <v>45517</v>
      </c>
      <c r="F51" s="29">
        <f t="shared" si="14"/>
        <v>45517</v>
      </c>
      <c r="G51" s="35"/>
      <c r="H51" s="27">
        <f t="shared" si="15"/>
        <v>45548</v>
      </c>
      <c r="I51" s="29">
        <f t="shared" si="15"/>
        <v>45548</v>
      </c>
      <c r="J51" s="33"/>
      <c r="K51" s="27">
        <f t="shared" si="16"/>
        <v>45578</v>
      </c>
      <c r="L51" s="29">
        <f t="shared" si="16"/>
        <v>45578</v>
      </c>
      <c r="M51" s="33"/>
      <c r="N51" s="27">
        <f t="shared" si="17"/>
        <v>45609</v>
      </c>
      <c r="O51" s="29">
        <f t="shared" si="12"/>
        <v>45609</v>
      </c>
      <c r="P51" s="37"/>
      <c r="Q51" s="27">
        <f t="shared" si="18"/>
        <v>45639</v>
      </c>
      <c r="R51" s="29">
        <f t="shared" si="18"/>
        <v>45639</v>
      </c>
      <c r="S51" s="33"/>
    </row>
    <row r="52" spans="2:19" x14ac:dyDescent="0.25">
      <c r="B52" s="27">
        <f t="shared" si="13"/>
        <v>45487</v>
      </c>
      <c r="C52" s="29">
        <f t="shared" si="13"/>
        <v>45487</v>
      </c>
      <c r="D52" s="33"/>
      <c r="E52" s="27">
        <f t="shared" si="14"/>
        <v>45518</v>
      </c>
      <c r="F52" s="29">
        <f t="shared" si="14"/>
        <v>45518</v>
      </c>
      <c r="G52" s="35"/>
      <c r="H52" s="27">
        <f t="shared" si="15"/>
        <v>45549</v>
      </c>
      <c r="I52" s="29">
        <f t="shared" si="15"/>
        <v>45549</v>
      </c>
      <c r="J52" s="33"/>
      <c r="K52" s="27">
        <f t="shared" si="16"/>
        <v>45579</v>
      </c>
      <c r="L52" s="29">
        <f t="shared" si="16"/>
        <v>45579</v>
      </c>
      <c r="M52" s="33"/>
      <c r="N52" s="27">
        <f t="shared" si="17"/>
        <v>45610</v>
      </c>
      <c r="O52" s="29">
        <f t="shared" si="12"/>
        <v>45610</v>
      </c>
      <c r="P52" s="37"/>
      <c r="Q52" s="27">
        <f t="shared" si="18"/>
        <v>45640</v>
      </c>
      <c r="R52" s="29">
        <f t="shared" si="18"/>
        <v>45640</v>
      </c>
      <c r="S52" s="33"/>
    </row>
    <row r="53" spans="2:19" x14ac:dyDescent="0.25">
      <c r="B53" s="27">
        <f t="shared" si="13"/>
        <v>45488</v>
      </c>
      <c r="C53" s="29">
        <f t="shared" si="13"/>
        <v>45488</v>
      </c>
      <c r="D53" s="33"/>
      <c r="E53" s="27">
        <f t="shared" si="14"/>
        <v>45519</v>
      </c>
      <c r="F53" s="29">
        <f t="shared" si="14"/>
        <v>45519</v>
      </c>
      <c r="G53" s="35"/>
      <c r="H53" s="27">
        <f t="shared" si="15"/>
        <v>45550</v>
      </c>
      <c r="I53" s="29">
        <f t="shared" si="15"/>
        <v>45550</v>
      </c>
      <c r="J53" s="33"/>
      <c r="K53" s="27">
        <f t="shared" si="16"/>
        <v>45580</v>
      </c>
      <c r="L53" s="29">
        <f t="shared" si="16"/>
        <v>45580</v>
      </c>
      <c r="M53" s="33"/>
      <c r="N53" s="27">
        <f t="shared" si="17"/>
        <v>45611</v>
      </c>
      <c r="O53" s="29">
        <f t="shared" si="12"/>
        <v>45611</v>
      </c>
      <c r="P53" s="37"/>
      <c r="Q53" s="27">
        <f t="shared" si="18"/>
        <v>45641</v>
      </c>
      <c r="R53" s="29">
        <f t="shared" si="18"/>
        <v>45641</v>
      </c>
      <c r="S53" s="33"/>
    </row>
    <row r="54" spans="2:19" x14ac:dyDescent="0.25">
      <c r="B54" s="27">
        <f t="shared" si="13"/>
        <v>45489</v>
      </c>
      <c r="C54" s="29">
        <f t="shared" si="13"/>
        <v>45489</v>
      </c>
      <c r="D54" s="33"/>
      <c r="E54" s="27">
        <f t="shared" si="14"/>
        <v>45520</v>
      </c>
      <c r="F54" s="29">
        <f t="shared" si="14"/>
        <v>45520</v>
      </c>
      <c r="G54" s="35"/>
      <c r="H54" s="27">
        <f t="shared" si="15"/>
        <v>45551</v>
      </c>
      <c r="I54" s="29">
        <f t="shared" si="15"/>
        <v>45551</v>
      </c>
      <c r="J54" s="33"/>
      <c r="K54" s="27">
        <f t="shared" si="16"/>
        <v>45581</v>
      </c>
      <c r="L54" s="29">
        <f t="shared" si="16"/>
        <v>45581</v>
      </c>
      <c r="M54" s="33"/>
      <c r="N54" s="27">
        <f t="shared" si="17"/>
        <v>45612</v>
      </c>
      <c r="O54" s="29">
        <f t="shared" si="12"/>
        <v>45612</v>
      </c>
      <c r="P54" s="37"/>
      <c r="Q54" s="27">
        <f t="shared" si="18"/>
        <v>45642</v>
      </c>
      <c r="R54" s="29">
        <f t="shared" si="18"/>
        <v>45642</v>
      </c>
      <c r="S54" s="33"/>
    </row>
    <row r="55" spans="2:19" x14ac:dyDescent="0.25">
      <c r="B55" s="27">
        <f t="shared" si="13"/>
        <v>45490</v>
      </c>
      <c r="C55" s="29">
        <f t="shared" si="13"/>
        <v>45490</v>
      </c>
      <c r="D55" s="33"/>
      <c r="E55" s="27">
        <f t="shared" si="14"/>
        <v>45521</v>
      </c>
      <c r="F55" s="29">
        <f t="shared" si="14"/>
        <v>45521</v>
      </c>
      <c r="G55" s="35"/>
      <c r="H55" s="27">
        <f t="shared" si="15"/>
        <v>45552</v>
      </c>
      <c r="I55" s="29">
        <f t="shared" si="15"/>
        <v>45552</v>
      </c>
      <c r="J55" s="33"/>
      <c r="K55" s="27">
        <f t="shared" si="16"/>
        <v>45582</v>
      </c>
      <c r="L55" s="29">
        <f t="shared" si="16"/>
        <v>45582</v>
      </c>
      <c r="M55" s="33"/>
      <c r="N55" s="27">
        <f t="shared" si="17"/>
        <v>45613</v>
      </c>
      <c r="O55" s="29">
        <f t="shared" si="12"/>
        <v>45613</v>
      </c>
      <c r="P55" s="37"/>
      <c r="Q55" s="27">
        <f t="shared" si="18"/>
        <v>45643</v>
      </c>
      <c r="R55" s="29">
        <f t="shared" si="18"/>
        <v>45643</v>
      </c>
      <c r="S55" s="33"/>
    </row>
    <row r="56" spans="2:19" x14ac:dyDescent="0.25">
      <c r="B56" s="27">
        <f t="shared" si="13"/>
        <v>45491</v>
      </c>
      <c r="C56" s="29">
        <f t="shared" si="13"/>
        <v>45491</v>
      </c>
      <c r="D56" s="33"/>
      <c r="E56" s="27">
        <f t="shared" si="14"/>
        <v>45522</v>
      </c>
      <c r="F56" s="29">
        <f t="shared" si="14"/>
        <v>45522</v>
      </c>
      <c r="G56" s="35"/>
      <c r="H56" s="27">
        <f t="shared" si="15"/>
        <v>45553</v>
      </c>
      <c r="I56" s="29">
        <f t="shared" si="15"/>
        <v>45553</v>
      </c>
      <c r="J56" s="33"/>
      <c r="K56" s="27">
        <f t="shared" si="16"/>
        <v>45583</v>
      </c>
      <c r="L56" s="29">
        <f t="shared" si="16"/>
        <v>45583</v>
      </c>
      <c r="M56" s="33"/>
      <c r="N56" s="27">
        <f t="shared" si="17"/>
        <v>45614</v>
      </c>
      <c r="O56" s="29">
        <f t="shared" si="12"/>
        <v>45614</v>
      </c>
      <c r="P56" s="37"/>
      <c r="Q56" s="27">
        <f t="shared" si="18"/>
        <v>45644</v>
      </c>
      <c r="R56" s="29">
        <f t="shared" si="18"/>
        <v>45644</v>
      </c>
      <c r="S56" s="33"/>
    </row>
    <row r="57" spans="2:19" x14ac:dyDescent="0.25">
      <c r="B57" s="27">
        <f t="shared" ref="B57:C69" si="19">B56+1</f>
        <v>45492</v>
      </c>
      <c r="C57" s="29">
        <f t="shared" si="19"/>
        <v>45492</v>
      </c>
      <c r="D57" s="33"/>
      <c r="E57" s="27">
        <f t="shared" ref="E57:F66" si="20">E56+1</f>
        <v>45523</v>
      </c>
      <c r="F57" s="29">
        <f t="shared" si="20"/>
        <v>45523</v>
      </c>
      <c r="G57" s="35"/>
      <c r="H57" s="27">
        <f t="shared" ref="H57:I68" si="21">H56+1</f>
        <v>45554</v>
      </c>
      <c r="I57" s="29">
        <f t="shared" si="21"/>
        <v>45554</v>
      </c>
      <c r="J57" s="33"/>
      <c r="K57" s="27">
        <f t="shared" ref="K57:L69" si="22">K56+1</f>
        <v>45584</v>
      </c>
      <c r="L57" s="29">
        <f t="shared" si="22"/>
        <v>45584</v>
      </c>
      <c r="M57" s="33"/>
      <c r="N57" s="27">
        <f t="shared" si="17"/>
        <v>45615</v>
      </c>
      <c r="O57" s="29">
        <f t="shared" si="12"/>
        <v>45615</v>
      </c>
      <c r="P57" s="37"/>
      <c r="Q57" s="27">
        <f t="shared" ref="Q57:R69" si="23">Q56+1</f>
        <v>45645</v>
      </c>
      <c r="R57" s="29">
        <f t="shared" si="23"/>
        <v>45645</v>
      </c>
      <c r="S57" s="33"/>
    </row>
    <row r="58" spans="2:19" x14ac:dyDescent="0.25">
      <c r="B58" s="27">
        <f t="shared" si="19"/>
        <v>45493</v>
      </c>
      <c r="C58" s="29">
        <f t="shared" si="19"/>
        <v>45493</v>
      </c>
      <c r="D58" s="33"/>
      <c r="E58" s="27">
        <f t="shared" si="20"/>
        <v>45524</v>
      </c>
      <c r="F58" s="29">
        <f t="shared" si="20"/>
        <v>45524</v>
      </c>
      <c r="G58" s="35"/>
      <c r="H58" s="27">
        <f t="shared" si="21"/>
        <v>45555</v>
      </c>
      <c r="I58" s="29">
        <f t="shared" si="21"/>
        <v>45555</v>
      </c>
      <c r="J58" s="33"/>
      <c r="K58" s="27">
        <f t="shared" si="22"/>
        <v>45585</v>
      </c>
      <c r="L58" s="29">
        <f t="shared" si="22"/>
        <v>45585</v>
      </c>
      <c r="M58" s="33"/>
      <c r="N58" s="27">
        <f t="shared" si="17"/>
        <v>45616</v>
      </c>
      <c r="O58" s="29">
        <f t="shared" si="12"/>
        <v>45616</v>
      </c>
      <c r="P58" s="37"/>
      <c r="Q58" s="27">
        <f t="shared" si="23"/>
        <v>45646</v>
      </c>
      <c r="R58" s="29">
        <f t="shared" si="23"/>
        <v>45646</v>
      </c>
      <c r="S58" s="33"/>
    </row>
    <row r="59" spans="2:19" x14ac:dyDescent="0.25">
      <c r="B59" s="27">
        <f t="shared" si="19"/>
        <v>45494</v>
      </c>
      <c r="C59" s="29">
        <f t="shared" si="19"/>
        <v>45494</v>
      </c>
      <c r="D59" s="33"/>
      <c r="E59" s="27">
        <f t="shared" si="20"/>
        <v>45525</v>
      </c>
      <c r="F59" s="29">
        <f t="shared" si="20"/>
        <v>45525</v>
      </c>
      <c r="G59" s="35"/>
      <c r="H59" s="27">
        <f t="shared" si="21"/>
        <v>45556</v>
      </c>
      <c r="I59" s="29">
        <f t="shared" si="21"/>
        <v>45556</v>
      </c>
      <c r="J59" s="33"/>
      <c r="K59" s="27">
        <f t="shared" si="22"/>
        <v>45586</v>
      </c>
      <c r="L59" s="29">
        <f t="shared" si="22"/>
        <v>45586</v>
      </c>
      <c r="M59" s="33"/>
      <c r="N59" s="27">
        <f t="shared" si="17"/>
        <v>45617</v>
      </c>
      <c r="O59" s="29">
        <f t="shared" si="12"/>
        <v>45617</v>
      </c>
      <c r="P59" s="37"/>
      <c r="Q59" s="27">
        <f t="shared" si="23"/>
        <v>45647</v>
      </c>
      <c r="R59" s="29">
        <f t="shared" si="23"/>
        <v>45647</v>
      </c>
      <c r="S59" s="33"/>
    </row>
    <row r="60" spans="2:19" x14ac:dyDescent="0.25">
      <c r="B60" s="27">
        <f t="shared" si="19"/>
        <v>45495</v>
      </c>
      <c r="C60" s="29">
        <f t="shared" si="19"/>
        <v>45495</v>
      </c>
      <c r="D60" s="33"/>
      <c r="E60" s="27">
        <f t="shared" si="20"/>
        <v>45526</v>
      </c>
      <c r="F60" s="29">
        <f t="shared" si="20"/>
        <v>45526</v>
      </c>
      <c r="G60" s="35"/>
      <c r="H60" s="27">
        <f t="shared" si="21"/>
        <v>45557</v>
      </c>
      <c r="I60" s="29">
        <f t="shared" si="21"/>
        <v>45557</v>
      </c>
      <c r="J60" s="33"/>
      <c r="K60" s="27">
        <f t="shared" si="22"/>
        <v>45587</v>
      </c>
      <c r="L60" s="29">
        <f t="shared" si="22"/>
        <v>45587</v>
      </c>
      <c r="M60" s="33"/>
      <c r="N60" s="27">
        <f t="shared" si="17"/>
        <v>45618</v>
      </c>
      <c r="O60" s="29">
        <f t="shared" si="12"/>
        <v>45618</v>
      </c>
      <c r="P60" s="37"/>
      <c r="Q60" s="27">
        <f t="shared" si="23"/>
        <v>45648</v>
      </c>
      <c r="R60" s="29">
        <f t="shared" si="23"/>
        <v>45648</v>
      </c>
      <c r="S60" s="33"/>
    </row>
    <row r="61" spans="2:19" x14ac:dyDescent="0.25">
      <c r="B61" s="27">
        <f t="shared" si="19"/>
        <v>45496</v>
      </c>
      <c r="C61" s="29">
        <f t="shared" si="19"/>
        <v>45496</v>
      </c>
      <c r="D61" s="33"/>
      <c r="E61" s="27">
        <f t="shared" si="20"/>
        <v>45527</v>
      </c>
      <c r="F61" s="29">
        <f t="shared" si="20"/>
        <v>45527</v>
      </c>
      <c r="G61" s="35"/>
      <c r="H61" s="27">
        <f t="shared" si="21"/>
        <v>45558</v>
      </c>
      <c r="I61" s="29">
        <f t="shared" si="21"/>
        <v>45558</v>
      </c>
      <c r="J61" s="33"/>
      <c r="K61" s="27">
        <f t="shared" si="22"/>
        <v>45588</v>
      </c>
      <c r="L61" s="29">
        <f t="shared" si="22"/>
        <v>45588</v>
      </c>
      <c r="M61" s="33"/>
      <c r="N61" s="27">
        <f t="shared" si="17"/>
        <v>45619</v>
      </c>
      <c r="O61" s="29">
        <f t="shared" si="12"/>
        <v>45619</v>
      </c>
      <c r="P61" s="37"/>
      <c r="Q61" s="27">
        <f t="shared" si="23"/>
        <v>45649</v>
      </c>
      <c r="R61" s="29">
        <f t="shared" si="23"/>
        <v>45649</v>
      </c>
      <c r="S61" s="33"/>
    </row>
    <row r="62" spans="2:19" x14ac:dyDescent="0.25">
      <c r="B62" s="27">
        <f t="shared" si="19"/>
        <v>45497</v>
      </c>
      <c r="C62" s="29">
        <f t="shared" si="19"/>
        <v>45497</v>
      </c>
      <c r="D62" s="33"/>
      <c r="E62" s="27">
        <f t="shared" si="20"/>
        <v>45528</v>
      </c>
      <c r="F62" s="29">
        <f t="shared" si="20"/>
        <v>45528</v>
      </c>
      <c r="G62" s="35"/>
      <c r="H62" s="27">
        <f t="shared" si="21"/>
        <v>45559</v>
      </c>
      <c r="I62" s="29">
        <f t="shared" si="21"/>
        <v>45559</v>
      </c>
      <c r="J62" s="33"/>
      <c r="K62" s="27">
        <f t="shared" si="22"/>
        <v>45589</v>
      </c>
      <c r="L62" s="29">
        <f t="shared" si="22"/>
        <v>45589</v>
      </c>
      <c r="M62" s="33"/>
      <c r="N62" s="27">
        <f t="shared" si="17"/>
        <v>45620</v>
      </c>
      <c r="O62" s="29">
        <f t="shared" si="12"/>
        <v>45620</v>
      </c>
      <c r="P62" s="37"/>
      <c r="Q62" s="27">
        <f t="shared" si="23"/>
        <v>45650</v>
      </c>
      <c r="R62" s="29">
        <f t="shared" si="23"/>
        <v>45650</v>
      </c>
      <c r="S62" s="33"/>
    </row>
    <row r="63" spans="2:19" x14ac:dyDescent="0.25">
      <c r="B63" s="27">
        <f t="shared" si="19"/>
        <v>45498</v>
      </c>
      <c r="C63" s="29">
        <f t="shared" si="19"/>
        <v>45498</v>
      </c>
      <c r="D63" s="33"/>
      <c r="E63" s="27">
        <f t="shared" si="20"/>
        <v>45529</v>
      </c>
      <c r="F63" s="29">
        <f t="shared" si="20"/>
        <v>45529</v>
      </c>
      <c r="G63" s="35"/>
      <c r="H63" s="27">
        <f t="shared" si="21"/>
        <v>45560</v>
      </c>
      <c r="I63" s="29">
        <f t="shared" si="21"/>
        <v>45560</v>
      </c>
      <c r="J63" s="33"/>
      <c r="K63" s="27">
        <f t="shared" si="22"/>
        <v>45590</v>
      </c>
      <c r="L63" s="29">
        <f t="shared" si="22"/>
        <v>45590</v>
      </c>
      <c r="M63" s="33"/>
      <c r="N63" s="27">
        <f t="shared" si="17"/>
        <v>45621</v>
      </c>
      <c r="O63" s="29">
        <f t="shared" si="12"/>
        <v>45621</v>
      </c>
      <c r="P63" s="37"/>
      <c r="Q63" s="27">
        <f t="shared" si="23"/>
        <v>45651</v>
      </c>
      <c r="R63" s="29">
        <f t="shared" si="23"/>
        <v>45651</v>
      </c>
      <c r="S63" s="33"/>
    </row>
    <row r="64" spans="2:19" x14ac:dyDescent="0.25">
      <c r="B64" s="27">
        <f t="shared" si="19"/>
        <v>45499</v>
      </c>
      <c r="C64" s="29">
        <f t="shared" si="19"/>
        <v>45499</v>
      </c>
      <c r="D64" s="33"/>
      <c r="E64" s="27">
        <f t="shared" si="20"/>
        <v>45530</v>
      </c>
      <c r="F64" s="29">
        <f t="shared" si="20"/>
        <v>45530</v>
      </c>
      <c r="G64" s="35"/>
      <c r="H64" s="27">
        <f t="shared" si="21"/>
        <v>45561</v>
      </c>
      <c r="I64" s="29">
        <f t="shared" si="21"/>
        <v>45561</v>
      </c>
      <c r="J64" s="33"/>
      <c r="K64" s="27">
        <f t="shared" si="22"/>
        <v>45591</v>
      </c>
      <c r="L64" s="29">
        <f t="shared" si="22"/>
        <v>45591</v>
      </c>
      <c r="M64" s="33"/>
      <c r="N64" s="27">
        <f t="shared" si="17"/>
        <v>45622</v>
      </c>
      <c r="O64" s="29">
        <f t="shared" si="12"/>
        <v>45622</v>
      </c>
      <c r="P64" s="37"/>
      <c r="Q64" s="27">
        <f t="shared" si="23"/>
        <v>45652</v>
      </c>
      <c r="R64" s="29">
        <f t="shared" si="23"/>
        <v>45652</v>
      </c>
      <c r="S64" s="33"/>
    </row>
    <row r="65" spans="2:19" x14ac:dyDescent="0.25">
      <c r="B65" s="27">
        <f t="shared" si="19"/>
        <v>45500</v>
      </c>
      <c r="C65" s="29">
        <f t="shared" si="19"/>
        <v>45500</v>
      </c>
      <c r="D65" s="33"/>
      <c r="E65" s="27">
        <f t="shared" si="20"/>
        <v>45531</v>
      </c>
      <c r="F65" s="29">
        <f t="shared" si="20"/>
        <v>45531</v>
      </c>
      <c r="G65" s="35"/>
      <c r="H65" s="27">
        <f t="shared" si="21"/>
        <v>45562</v>
      </c>
      <c r="I65" s="29">
        <f t="shared" si="21"/>
        <v>45562</v>
      </c>
      <c r="J65" s="33"/>
      <c r="K65" s="27">
        <f t="shared" si="22"/>
        <v>45592</v>
      </c>
      <c r="L65" s="29">
        <f t="shared" si="22"/>
        <v>45592</v>
      </c>
      <c r="M65" s="33"/>
      <c r="N65" s="27">
        <f t="shared" si="17"/>
        <v>45623</v>
      </c>
      <c r="O65" s="29">
        <f t="shared" si="12"/>
        <v>45623</v>
      </c>
      <c r="P65" s="37"/>
      <c r="Q65" s="27">
        <f t="shared" si="23"/>
        <v>45653</v>
      </c>
      <c r="R65" s="29">
        <f t="shared" si="23"/>
        <v>45653</v>
      </c>
      <c r="S65" s="33"/>
    </row>
    <row r="66" spans="2:19" x14ac:dyDescent="0.25">
      <c r="B66" s="27">
        <f t="shared" si="19"/>
        <v>45501</v>
      </c>
      <c r="C66" s="29">
        <f t="shared" si="19"/>
        <v>45501</v>
      </c>
      <c r="D66" s="33"/>
      <c r="E66" s="27">
        <f t="shared" si="20"/>
        <v>45532</v>
      </c>
      <c r="F66" s="29">
        <f t="shared" si="20"/>
        <v>45532</v>
      </c>
      <c r="G66" s="35"/>
      <c r="H66" s="27">
        <f t="shared" si="21"/>
        <v>45563</v>
      </c>
      <c r="I66" s="29">
        <f t="shared" si="21"/>
        <v>45563</v>
      </c>
      <c r="J66" s="33"/>
      <c r="K66" s="27">
        <f t="shared" si="22"/>
        <v>45593</v>
      </c>
      <c r="L66" s="29">
        <f t="shared" si="22"/>
        <v>45593</v>
      </c>
      <c r="M66" s="33"/>
      <c r="N66" s="27">
        <f t="shared" si="17"/>
        <v>45624</v>
      </c>
      <c r="O66" s="29">
        <f t="shared" si="12"/>
        <v>45624</v>
      </c>
      <c r="P66" s="37"/>
      <c r="Q66" s="27">
        <f t="shared" si="23"/>
        <v>45654</v>
      </c>
      <c r="R66" s="29">
        <f t="shared" si="23"/>
        <v>45654</v>
      </c>
      <c r="S66" s="33"/>
    </row>
    <row r="67" spans="2:19" x14ac:dyDescent="0.25">
      <c r="B67" s="27">
        <f t="shared" si="19"/>
        <v>45502</v>
      </c>
      <c r="C67" s="29">
        <f t="shared" si="19"/>
        <v>45502</v>
      </c>
      <c r="D67" s="33"/>
      <c r="E67" s="27">
        <f t="shared" ref="E67:F67" si="24">E66+1</f>
        <v>45533</v>
      </c>
      <c r="F67" s="29">
        <f t="shared" si="24"/>
        <v>45533</v>
      </c>
      <c r="G67" s="35"/>
      <c r="H67" s="27">
        <f t="shared" si="21"/>
        <v>45564</v>
      </c>
      <c r="I67" s="29">
        <f t="shared" si="21"/>
        <v>45564</v>
      </c>
      <c r="J67" s="33"/>
      <c r="K67" s="27">
        <f t="shared" si="22"/>
        <v>45594</v>
      </c>
      <c r="L67" s="29">
        <f t="shared" si="22"/>
        <v>45594</v>
      </c>
      <c r="M67" s="33"/>
      <c r="N67" s="27">
        <f t="shared" si="17"/>
        <v>45625</v>
      </c>
      <c r="O67" s="29">
        <f t="shared" si="12"/>
        <v>45625</v>
      </c>
      <c r="P67" s="37"/>
      <c r="Q67" s="27">
        <f t="shared" si="23"/>
        <v>45655</v>
      </c>
      <c r="R67" s="29">
        <f t="shared" si="23"/>
        <v>45655</v>
      </c>
      <c r="S67" s="33"/>
    </row>
    <row r="68" spans="2:19" x14ac:dyDescent="0.25">
      <c r="B68" s="27">
        <f t="shared" si="19"/>
        <v>45503</v>
      </c>
      <c r="C68" s="29">
        <f t="shared" si="19"/>
        <v>45503</v>
      </c>
      <c r="D68" s="33"/>
      <c r="E68" s="27">
        <f t="shared" ref="E68:F69" si="25">E67+1</f>
        <v>45534</v>
      </c>
      <c r="F68" s="29">
        <f t="shared" si="25"/>
        <v>45534</v>
      </c>
      <c r="G68" s="35"/>
      <c r="H68" s="27">
        <f t="shared" si="21"/>
        <v>45565</v>
      </c>
      <c r="I68" s="29">
        <f t="shared" si="21"/>
        <v>45565</v>
      </c>
      <c r="J68" s="33"/>
      <c r="K68" s="27">
        <f t="shared" si="22"/>
        <v>45595</v>
      </c>
      <c r="L68" s="29">
        <f t="shared" si="22"/>
        <v>45595</v>
      </c>
      <c r="M68" s="33"/>
      <c r="N68" s="27">
        <f t="shared" si="17"/>
        <v>45626</v>
      </c>
      <c r="O68" s="29">
        <f t="shared" si="12"/>
        <v>45626</v>
      </c>
      <c r="P68" s="37"/>
      <c r="Q68" s="27">
        <f t="shared" si="23"/>
        <v>45656</v>
      </c>
      <c r="R68" s="29">
        <f t="shared" si="23"/>
        <v>45656</v>
      </c>
      <c r="S68" s="33"/>
    </row>
    <row r="69" spans="2:19" x14ac:dyDescent="0.25">
      <c r="B69" s="28">
        <f t="shared" si="19"/>
        <v>45504</v>
      </c>
      <c r="C69" s="30">
        <f t="shared" si="19"/>
        <v>45504</v>
      </c>
      <c r="D69" s="34"/>
      <c r="E69" s="27">
        <f t="shared" si="25"/>
        <v>45535</v>
      </c>
      <c r="F69" s="29">
        <f t="shared" si="25"/>
        <v>45535</v>
      </c>
      <c r="G69" s="36"/>
      <c r="H69" s="3"/>
      <c r="I69" s="32"/>
      <c r="J69" s="34"/>
      <c r="K69" s="27">
        <f t="shared" si="22"/>
        <v>45596</v>
      </c>
      <c r="L69" s="29">
        <f t="shared" si="22"/>
        <v>45596</v>
      </c>
      <c r="M69" s="34"/>
      <c r="N69" s="4"/>
      <c r="O69" s="32"/>
      <c r="P69" s="38"/>
      <c r="Q69" s="27">
        <f t="shared" si="23"/>
        <v>45657</v>
      </c>
      <c r="R69" s="29">
        <f t="shared" si="23"/>
        <v>45657</v>
      </c>
      <c r="S69" s="34"/>
    </row>
    <row r="70" spans="2:19" x14ac:dyDescent="0.2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</sheetData>
  <sheetProtection algorithmName="SHA-512" hashValue="tTCLhZBSqb/pnjTkLyapwMcJORvYeEdj3nQa8mh7A+Z8ywC4B/9g+ldxjsKbJwTr8MAn3kCymF+UdrIBV/+Dcw==" saltValue="/oJbDSYcHYjGkv7tRXcfWA==" spinCount="100000" sheet="1" selectLockedCells="1"/>
  <protectedRanges>
    <protectedRange algorithmName="SHA-512" hashValue="+hwg47wkxX5VWH5X/xCaRLf1hxhTI3U6Fhws8mKCI+MAPzHvptNgJGxxQnshRSqpOtHdVS3MX6hiuXuEPFkxZA==" saltValue="i384qtpW7hUnFo/fu1wk9A==" spinCount="100000" sqref="B5:C35 B4 E4 H4 K4 N4 Q4 K5:L35 N5:O35 Q5:R35 B39:C69 B38 E38 H38 K38 N38 Q38 N39:O69 E39:F69 H39:I69 K39:L69 Q39:R69 H5:I35 E5:F35" name="Kalender"/>
  </protectedRanges>
  <mergeCells count="22">
    <mergeCell ref="B36:S36"/>
    <mergeCell ref="Q1:S2"/>
    <mergeCell ref="B1:D1"/>
    <mergeCell ref="F1:H1"/>
    <mergeCell ref="J1:L1"/>
    <mergeCell ref="B2:D2"/>
    <mergeCell ref="F2:H2"/>
    <mergeCell ref="J2:L2"/>
    <mergeCell ref="B4:D4"/>
    <mergeCell ref="E4:G4"/>
    <mergeCell ref="H4:J4"/>
    <mergeCell ref="K4:M4"/>
    <mergeCell ref="N4:P4"/>
    <mergeCell ref="Q4:S4"/>
    <mergeCell ref="Q38:S38"/>
    <mergeCell ref="B70:S70"/>
    <mergeCell ref="B37:S37"/>
    <mergeCell ref="B38:D38"/>
    <mergeCell ref="E38:G38"/>
    <mergeCell ref="H38:J38"/>
    <mergeCell ref="K38:M38"/>
    <mergeCell ref="N38:P38"/>
  </mergeCells>
  <conditionalFormatting sqref="B5:D35">
    <cfRule type="expression" dxfId="24" priority="43">
      <formula>WEEKDAY($B5,2)&gt;5</formula>
    </cfRule>
  </conditionalFormatting>
  <conditionalFormatting sqref="B39:D69">
    <cfRule type="expression" dxfId="22" priority="4">
      <formula>WEEKDAY($B39,2)&gt;5</formula>
    </cfRule>
  </conditionalFormatting>
  <conditionalFormatting sqref="B5:S35">
    <cfRule type="expression" dxfId="21" priority="54">
      <formula>EXACT($W$2,B5)</formula>
    </cfRule>
  </conditionalFormatting>
  <conditionalFormatting sqref="B39:S69">
    <cfRule type="expression" dxfId="20" priority="1">
      <formula>EXACT($W$2,B39)</formula>
    </cfRule>
  </conditionalFormatting>
  <conditionalFormatting sqref="E5:G32 E33:F33">
    <cfRule type="expression" dxfId="18" priority="45" stopIfTrue="1">
      <formula>WEEKDAY($E5,2)&gt;5</formula>
    </cfRule>
  </conditionalFormatting>
  <conditionalFormatting sqref="E39:G69">
    <cfRule type="expression" dxfId="16" priority="6" stopIfTrue="1">
      <formula>WEEKDAY($E39,2)&gt;5</formula>
    </cfRule>
  </conditionalFormatting>
  <conditionalFormatting sqref="H5:J35">
    <cfRule type="expression" dxfId="14" priority="47">
      <formula>WEEKDAY($H5,2)&gt;5</formula>
    </cfRule>
  </conditionalFormatting>
  <conditionalFormatting sqref="H39:J68">
    <cfRule type="expression" dxfId="12" priority="8">
      <formula>WEEKDAY($H39,2)&gt;5</formula>
    </cfRule>
  </conditionalFormatting>
  <conditionalFormatting sqref="K5:M34">
    <cfRule type="expression" dxfId="10" priority="49" stopIfTrue="1">
      <formula>WEEKDAY($K5,2)&gt;5</formula>
    </cfRule>
  </conditionalFormatting>
  <conditionalFormatting sqref="K39:M69">
    <cfRule type="expression" dxfId="8" priority="10" stopIfTrue="1">
      <formula>WEEKDAY($K39,2)&gt;5</formula>
    </cfRule>
  </conditionalFormatting>
  <conditionalFormatting sqref="N5:P35">
    <cfRule type="expression" dxfId="6" priority="51" stopIfTrue="1">
      <formula>WEEKDAY($N5,2)&gt;5</formula>
    </cfRule>
  </conditionalFormatting>
  <conditionalFormatting sqref="N39:P68">
    <cfRule type="expression" dxfId="4" priority="12" stopIfTrue="1">
      <formula>WEEKDAY($N39,2)&gt;5</formula>
    </cfRule>
  </conditionalFormatting>
  <conditionalFormatting sqref="Q5:S34">
    <cfRule type="expression" dxfId="3" priority="53">
      <formula>WEEKDAY($Q5,2)&gt;5</formula>
    </cfRule>
  </conditionalFormatting>
  <conditionalFormatting sqref="Q39:S69">
    <cfRule type="expression" dxfId="1" priority="14">
      <formula>WEEKDAY($Q39,2)&gt;5</formula>
    </cfRule>
  </conditionalFormatting>
  <printOptions horizontalCentered="1"/>
  <pageMargins left="0" right="0" top="0" bottom="0" header="0" footer="0"/>
  <pageSetup paperSize="9" scale="90" fitToWidth="0" fitToHeight="0" orientation="landscape" r:id="rId1"/>
  <rowBreaks count="1" manualBreakCount="1">
    <brk id="3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08690F02-60F3-4562-BF1C-A1708DFEC129}">
            <xm:f>MATCH($B5,Feiertage!$B$2:$B$49,0)&gt;0</xm:f>
            <x14:dxf>
              <fill>
                <patternFill patternType="gray125">
                  <fgColor theme="6" tint="0.39991454817346722"/>
                  <bgColor rgb="FFFFD5D5"/>
                </patternFill>
              </fill>
            </x14:dxf>
          </x14:cfRule>
          <xm:sqref>B5:D35</xm:sqref>
        </x14:conditionalFormatting>
        <x14:conditionalFormatting xmlns:xm="http://schemas.microsoft.com/office/excel/2006/main">
          <x14:cfRule type="expression" priority="3" id="{45E30607-24B4-4160-BD87-5E732C24264E}">
            <xm:f>MATCH($B39,Feiertage!$B$2:$B$49,0)&gt;0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B39:D69</xm:sqref>
        </x14:conditionalFormatting>
        <x14:conditionalFormatting xmlns:xm="http://schemas.microsoft.com/office/excel/2006/main">
          <x14:cfRule type="expression" priority="44" id="{1A13AAC0-7AE3-4A42-9D9F-1D8FA8B1664E}">
            <xm:f>MATCH($E5,Feiertage!$B$2:$B$49,0)&gt;0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E5:G32 E33:F33</xm:sqref>
        </x14:conditionalFormatting>
        <x14:conditionalFormatting xmlns:xm="http://schemas.microsoft.com/office/excel/2006/main">
          <x14:cfRule type="expression" priority="5" id="{A752A37B-FF98-4443-AAF0-607FBA3A25D0}">
            <xm:f>MATCH($E39,Feiertage!$B$2:$B$49,0)&gt;0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E39:G66 E67:F69</xm:sqref>
        </x14:conditionalFormatting>
        <x14:conditionalFormatting xmlns:xm="http://schemas.microsoft.com/office/excel/2006/main">
          <x14:cfRule type="expression" priority="46" id="{4FAF1D00-A57C-48CF-B04F-09F7B1800847}">
            <xm:f>MATCH($H5,Feiertage!$B$2:$B$49,0)&gt;0</xm:f>
            <x14:dxf>
              <fill>
                <patternFill patternType="gray125">
                  <fgColor theme="6" tint="0.39988402966399123"/>
                  <bgColor rgb="FFFFD5D5"/>
                </patternFill>
              </fill>
            </x14:dxf>
          </x14:cfRule>
          <xm:sqref>H5:J35</xm:sqref>
        </x14:conditionalFormatting>
        <x14:conditionalFormatting xmlns:xm="http://schemas.microsoft.com/office/excel/2006/main">
          <x14:cfRule type="expression" priority="7" id="{D061765C-19AC-41E9-8F1C-6E359D4219D3}">
            <xm:f>MATCH($H39,Feiertage!$B$2:$B$49,0)&gt;0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H39:J68</xm:sqref>
        </x14:conditionalFormatting>
        <x14:conditionalFormatting xmlns:xm="http://schemas.microsoft.com/office/excel/2006/main">
          <x14:cfRule type="expression" priority="48" id="{C403E056-69A1-4EEA-9C1B-6C1481BD604B}">
            <xm:f>MATCH($K5,Feiertage!$B$2:$B$49,0)&gt;0</xm:f>
            <x14:dxf>
              <fill>
                <patternFill patternType="lightGray">
                  <fgColor theme="6" tint="0.39988402966399123"/>
                  <bgColor rgb="FFFFD5D5"/>
                </patternFill>
              </fill>
            </x14:dxf>
          </x14:cfRule>
          <xm:sqref>K5:M34</xm:sqref>
        </x14:conditionalFormatting>
        <x14:conditionalFormatting xmlns:xm="http://schemas.microsoft.com/office/excel/2006/main">
          <x14:cfRule type="expression" priority="9" id="{746B7687-2920-4370-B214-297EE93E5E73}">
            <xm:f>MATCH($K39,Feiertage!$B$2:$B$49,0)&gt;0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K39:M68 K69:L69</xm:sqref>
        </x14:conditionalFormatting>
        <x14:conditionalFormatting xmlns:xm="http://schemas.microsoft.com/office/excel/2006/main">
          <x14:cfRule type="expression" priority="50" id="{46E3F313-D3B2-4583-8B53-FD110936A69A}">
            <xm:f>MATCH($N5,Feiertage!$B$2:$B$49,0)&gt;0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N5:P35</xm:sqref>
        </x14:conditionalFormatting>
        <x14:conditionalFormatting xmlns:xm="http://schemas.microsoft.com/office/excel/2006/main">
          <x14:cfRule type="expression" priority="11" id="{542B534E-440A-46FF-A32C-547DABB47DF8}">
            <xm:f>MATCH($N39,Feiertage!$B$2:$B$49,0)&gt;0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N39:P68</xm:sqref>
        </x14:conditionalFormatting>
        <x14:conditionalFormatting xmlns:xm="http://schemas.microsoft.com/office/excel/2006/main">
          <x14:cfRule type="expression" priority="52" id="{F5629510-D902-4D85-AA87-544785964303}">
            <xm:f>MATCH($Q5,Feiertage!$B$2:$B$49,0)&gt;0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Q5:S34</xm:sqref>
        </x14:conditionalFormatting>
        <x14:conditionalFormatting xmlns:xm="http://schemas.microsoft.com/office/excel/2006/main">
          <x14:cfRule type="expression" priority="13" id="{82D94FBF-FE85-4FEA-A934-8D378AC519A0}">
            <xm:f>MATCH($Q39,Feiertage!$B$2:$B$49,0)&gt;0</xm:f>
            <x14:dxf>
              <fill>
                <patternFill patternType="lightGray">
                  <fgColor theme="6" tint="0.39991454817346722"/>
                  <bgColor rgb="FFFFD5D5"/>
                </patternFill>
              </fill>
            </x14:dxf>
          </x14:cfRule>
          <xm:sqref>Q39:S69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8B2A-860E-4EB6-89BB-6AB314A6D048}">
  <sheetPr>
    <tabColor rgb="FFFFD5D5"/>
  </sheetPr>
  <dimension ref="A1:D50"/>
  <sheetViews>
    <sheetView showGridLines="0" workbookViewId="0">
      <pane ySplit="1" topLeftCell="A15" activePane="bottomLeft" state="frozen"/>
      <selection pane="bottomLeft" activeCell="C31" sqref="C31"/>
    </sheetView>
  </sheetViews>
  <sheetFormatPr baseColWidth="10" defaultColWidth="11.44140625" defaultRowHeight="15" x14ac:dyDescent="0.25"/>
  <cols>
    <col min="1" max="1" width="17.21875" style="6" customWidth="1"/>
    <col min="2" max="2" width="20.21875" style="6" hidden="1" customWidth="1"/>
    <col min="3" max="3" width="15.77734375" style="6" customWidth="1"/>
    <col min="4" max="4" width="38" style="5" customWidth="1"/>
    <col min="5" max="16384" width="11.44140625" style="5"/>
  </cols>
  <sheetData>
    <row r="1" spans="1:4" ht="69" customHeight="1" thickBot="1" x14ac:dyDescent="0.3">
      <c r="A1" s="7" t="s">
        <v>0</v>
      </c>
      <c r="B1" s="8">
        <f>YEAR(Urlaubsübersicht!Q1)</f>
        <v>2024</v>
      </c>
      <c r="C1" s="8" t="s">
        <v>1</v>
      </c>
      <c r="D1" s="89"/>
    </row>
    <row r="2" spans="1:4" ht="20.399999999999999" x14ac:dyDescent="0.35">
      <c r="A2" s="9">
        <f>DATEVALUE("01.01."&amp;$B$1)</f>
        <v>45292</v>
      </c>
      <c r="B2" s="16">
        <f>IF(C2="x",A2,0)</f>
        <v>45292</v>
      </c>
      <c r="C2" s="85" t="s">
        <v>2</v>
      </c>
      <c r="D2" s="90" t="s">
        <v>3</v>
      </c>
    </row>
    <row r="3" spans="1:4" ht="20.399999999999999" x14ac:dyDescent="0.35">
      <c r="A3" s="10">
        <f>DATEVALUE("02.01."&amp;$B$1)</f>
        <v>45293</v>
      </c>
      <c r="B3" s="17">
        <f>IF(C3="x",A3,0)</f>
        <v>0</v>
      </c>
      <c r="C3" s="86"/>
      <c r="D3" s="91" t="s">
        <v>4</v>
      </c>
    </row>
    <row r="4" spans="1:4" ht="20.399999999999999" x14ac:dyDescent="0.35">
      <c r="A4" s="10">
        <f>DATEVALUE("06.01."&amp;$B$1)</f>
        <v>45297</v>
      </c>
      <c r="B4" s="17">
        <f t="shared" ref="B4:B49" si="0">IF(C4="x",A4,0)</f>
        <v>0</v>
      </c>
      <c r="C4" s="86"/>
      <c r="D4" s="91" t="s">
        <v>46</v>
      </c>
    </row>
    <row r="5" spans="1:4" ht="20.399999999999999" x14ac:dyDescent="0.35">
      <c r="A5" s="10">
        <f>DATEVALUE("08.03."&amp;$B$1)</f>
        <v>45359</v>
      </c>
      <c r="B5" s="17">
        <f t="shared" si="0"/>
        <v>45359</v>
      </c>
      <c r="C5" s="86" t="s">
        <v>2</v>
      </c>
      <c r="D5" s="91" t="s">
        <v>47</v>
      </c>
    </row>
    <row r="6" spans="1:4" ht="20.399999999999999" x14ac:dyDescent="0.35">
      <c r="A6" s="10">
        <f>A8-2</f>
        <v>45380</v>
      </c>
      <c r="B6" s="17">
        <f t="shared" si="0"/>
        <v>45380</v>
      </c>
      <c r="C6" s="86" t="s">
        <v>2</v>
      </c>
      <c r="D6" s="91" t="s">
        <v>5</v>
      </c>
    </row>
    <row r="7" spans="1:4" ht="20.399999999999999" x14ac:dyDescent="0.35">
      <c r="A7" s="10">
        <f>A8-1</f>
        <v>45381</v>
      </c>
      <c r="B7" s="17">
        <f t="shared" si="0"/>
        <v>0</v>
      </c>
      <c r="C7" s="86"/>
      <c r="D7" s="91" t="s">
        <v>6</v>
      </c>
    </row>
    <row r="8" spans="1:4" ht="17.399999999999999" x14ac:dyDescent="0.3">
      <c r="A8" s="10">
        <f>DOLLAR((DAY(MINUTE($B$1/38)/2+55) &amp; ".4." &amp; $B$1)/7,)*7-IF(YEAR(1)=1904,5,6)</f>
        <v>45382</v>
      </c>
      <c r="B8" s="17">
        <f t="shared" si="0"/>
        <v>45382</v>
      </c>
      <c r="C8" s="87" t="s">
        <v>2</v>
      </c>
      <c r="D8" s="91" t="s">
        <v>7</v>
      </c>
    </row>
    <row r="9" spans="1:4" ht="17.399999999999999" x14ac:dyDescent="0.3">
      <c r="A9" s="10">
        <f>A8+1</f>
        <v>45383</v>
      </c>
      <c r="B9" s="17">
        <f t="shared" si="0"/>
        <v>45383</v>
      </c>
      <c r="C9" s="87" t="s">
        <v>2</v>
      </c>
      <c r="D9" s="91" t="s">
        <v>8</v>
      </c>
    </row>
    <row r="10" spans="1:4" ht="17.399999999999999" x14ac:dyDescent="0.3">
      <c r="A10" s="10">
        <f>DATEVALUE("01.05."&amp;$B$1)</f>
        <v>45413</v>
      </c>
      <c r="B10" s="17">
        <f t="shared" si="0"/>
        <v>45413</v>
      </c>
      <c r="C10" s="87" t="s">
        <v>2</v>
      </c>
      <c r="D10" s="91" t="s">
        <v>48</v>
      </c>
    </row>
    <row r="11" spans="1:4" ht="17.399999999999999" x14ac:dyDescent="0.3">
      <c r="A11" s="10">
        <f>A8+39</f>
        <v>45421</v>
      </c>
      <c r="B11" s="17">
        <f t="shared" si="0"/>
        <v>45421</v>
      </c>
      <c r="C11" s="87" t="s">
        <v>2</v>
      </c>
      <c r="D11" s="91" t="s">
        <v>9</v>
      </c>
    </row>
    <row r="12" spans="1:4" ht="17.399999999999999" x14ac:dyDescent="0.3">
      <c r="A12" s="10">
        <f>DATE($B$1,5,1)+15-WEEKDAY(DATE($B$1,5,1))</f>
        <v>45424</v>
      </c>
      <c r="B12" s="17">
        <f t="shared" si="0"/>
        <v>0</v>
      </c>
      <c r="C12" s="87"/>
      <c r="D12" s="91" t="s">
        <v>10</v>
      </c>
    </row>
    <row r="13" spans="1:4" ht="17.399999999999999" x14ac:dyDescent="0.3">
      <c r="A13" s="10">
        <f>A8+48</f>
        <v>45430</v>
      </c>
      <c r="B13" s="17">
        <f t="shared" si="0"/>
        <v>0</v>
      </c>
      <c r="C13" s="87"/>
      <c r="D13" s="91" t="s">
        <v>11</v>
      </c>
    </row>
    <row r="14" spans="1:4" ht="17.399999999999999" x14ac:dyDescent="0.3">
      <c r="A14" s="10">
        <f>A8+49</f>
        <v>45431</v>
      </c>
      <c r="B14" s="17">
        <f t="shared" si="0"/>
        <v>45431</v>
      </c>
      <c r="C14" s="87" t="s">
        <v>2</v>
      </c>
      <c r="D14" s="91" t="s">
        <v>12</v>
      </c>
    </row>
    <row r="15" spans="1:4" ht="17.399999999999999" x14ac:dyDescent="0.3">
      <c r="A15" s="10">
        <f>A8+50</f>
        <v>45432</v>
      </c>
      <c r="B15" s="17">
        <f t="shared" si="0"/>
        <v>45432</v>
      </c>
      <c r="C15" s="87" t="s">
        <v>2</v>
      </c>
      <c r="D15" s="91" t="s">
        <v>13</v>
      </c>
    </row>
    <row r="16" spans="1:4" ht="17.399999999999999" x14ac:dyDescent="0.3">
      <c r="A16" s="10">
        <f>A8+60</f>
        <v>45442</v>
      </c>
      <c r="B16" s="17">
        <f t="shared" si="0"/>
        <v>0</v>
      </c>
      <c r="C16" s="87"/>
      <c r="D16" s="91" t="s">
        <v>14</v>
      </c>
    </row>
    <row r="17" spans="1:4" ht="17.399999999999999" x14ac:dyDescent="0.3">
      <c r="A17" s="10">
        <f>DATEVALUE("01.08."&amp;$B$1)</f>
        <v>45505</v>
      </c>
      <c r="B17" s="17">
        <f t="shared" si="0"/>
        <v>0</v>
      </c>
      <c r="C17" s="87"/>
      <c r="D17" s="91" t="s">
        <v>15</v>
      </c>
    </row>
    <row r="18" spans="1:4" ht="17.399999999999999" x14ac:dyDescent="0.3">
      <c r="A18" s="10">
        <f>DATEVALUE("03.10."&amp;$B$1)</f>
        <v>45568</v>
      </c>
      <c r="B18" s="17">
        <f t="shared" si="0"/>
        <v>45568</v>
      </c>
      <c r="C18" s="87" t="s">
        <v>2</v>
      </c>
      <c r="D18" s="91" t="s">
        <v>16</v>
      </c>
    </row>
    <row r="19" spans="1:4" ht="17.399999999999999" x14ac:dyDescent="0.3">
      <c r="A19" s="10">
        <f>DATE($B$1,10,1)+7-WEEKDAY(DATE($B$1,10,1),2)</f>
        <v>45571</v>
      </c>
      <c r="B19" s="17">
        <f t="shared" si="0"/>
        <v>0</v>
      </c>
      <c r="C19" s="87"/>
      <c r="D19" s="91" t="s">
        <v>17</v>
      </c>
    </row>
    <row r="20" spans="1:4" ht="17.399999999999999" x14ac:dyDescent="0.3">
      <c r="A20" s="10">
        <f>DATEVALUE("26.10."&amp;$B$1)</f>
        <v>45591</v>
      </c>
      <c r="B20" s="17">
        <f t="shared" si="0"/>
        <v>0</v>
      </c>
      <c r="C20" s="87"/>
      <c r="D20" s="91" t="s">
        <v>30</v>
      </c>
    </row>
    <row r="21" spans="1:4" ht="17.399999999999999" x14ac:dyDescent="0.3">
      <c r="A21" s="10">
        <f>DATEVALUE("31.10."&amp;$B$1)</f>
        <v>45596</v>
      </c>
      <c r="B21" s="17">
        <f t="shared" si="0"/>
        <v>0</v>
      </c>
      <c r="C21" s="87"/>
      <c r="D21" s="91" t="s">
        <v>18</v>
      </c>
    </row>
    <row r="22" spans="1:4" ht="17.399999999999999" x14ac:dyDescent="0.3">
      <c r="A22" s="10">
        <f>DATEVALUE("01.11."&amp;$B$1)</f>
        <v>45597</v>
      </c>
      <c r="B22" s="17">
        <f t="shared" si="0"/>
        <v>0</v>
      </c>
      <c r="C22" s="87"/>
      <c r="D22" s="91" t="s">
        <v>19</v>
      </c>
    </row>
    <row r="23" spans="1:4" ht="17.399999999999999" x14ac:dyDescent="0.3">
      <c r="A23" s="10">
        <f>DATE($B$1,12,25)-WEEKDAY(DATE($B$1,12,25),2)-35</f>
        <v>45613</v>
      </c>
      <c r="B23" s="17">
        <f t="shared" si="0"/>
        <v>0</v>
      </c>
      <c r="C23" s="87"/>
      <c r="D23" s="91" t="s">
        <v>20</v>
      </c>
    </row>
    <row r="24" spans="1:4" ht="17.399999999999999" x14ac:dyDescent="0.3">
      <c r="A24" s="10">
        <f>DATE($B$1,12,25)-WEEKDAY(DATE($B$1,12,25),2)-32</f>
        <v>45616</v>
      </c>
      <c r="B24" s="17">
        <f t="shared" si="0"/>
        <v>0</v>
      </c>
      <c r="C24" s="87"/>
      <c r="D24" s="91" t="s">
        <v>49</v>
      </c>
    </row>
    <row r="25" spans="1:4" ht="17.399999999999999" x14ac:dyDescent="0.3">
      <c r="A25" s="10">
        <f>DATE($B$1,12,25)-WEEKDAY(DATE($B$1,12,25),2)-28</f>
        <v>45620</v>
      </c>
      <c r="B25" s="17">
        <f t="shared" si="0"/>
        <v>0</v>
      </c>
      <c r="C25" s="87"/>
      <c r="D25" s="91" t="s">
        <v>21</v>
      </c>
    </row>
    <row r="26" spans="1:4" ht="17.399999999999999" x14ac:dyDescent="0.3">
      <c r="A26" s="10">
        <f>DATE($B$1,12,25)-WEEKDAY(DATE($B$1,12,25),2)-21</f>
        <v>45627</v>
      </c>
      <c r="B26" s="17">
        <f t="shared" si="0"/>
        <v>0</v>
      </c>
      <c r="C26" s="87"/>
      <c r="D26" s="91" t="s">
        <v>22</v>
      </c>
    </row>
    <row r="27" spans="1:4" ht="17.399999999999999" x14ac:dyDescent="0.3">
      <c r="A27" s="10">
        <f>DATE($B$1,12,25)-WEEKDAY(DATE($B$1,12,25),2)-14</f>
        <v>45634</v>
      </c>
      <c r="B27" s="17">
        <f t="shared" si="0"/>
        <v>0</v>
      </c>
      <c r="C27" s="87"/>
      <c r="D27" s="91" t="s">
        <v>23</v>
      </c>
    </row>
    <row r="28" spans="1:4" ht="17.399999999999999" x14ac:dyDescent="0.3">
      <c r="A28" s="10">
        <f>DATE($B$1,12,25)-WEEKDAY(DATE($B$1,12,25),2)-7</f>
        <v>45641</v>
      </c>
      <c r="B28" s="17">
        <f t="shared" si="0"/>
        <v>0</v>
      </c>
      <c r="C28" s="87"/>
      <c r="D28" s="91" t="s">
        <v>24</v>
      </c>
    </row>
    <row r="29" spans="1:4" ht="17.399999999999999" x14ac:dyDescent="0.3">
      <c r="A29" s="10">
        <f>DATE($B$1,12,25)-WEEKDAY(DATE($B$1,12,25),2)</f>
        <v>45648</v>
      </c>
      <c r="B29" s="17">
        <f t="shared" si="0"/>
        <v>0</v>
      </c>
      <c r="C29" s="87"/>
      <c r="D29" s="91" t="s">
        <v>25</v>
      </c>
    </row>
    <row r="30" spans="1:4" ht="17.399999999999999" x14ac:dyDescent="0.3">
      <c r="A30" s="10">
        <f>DATEVALUE("24.12."&amp;$B$1)</f>
        <v>45650</v>
      </c>
      <c r="B30" s="17">
        <f t="shared" si="0"/>
        <v>0</v>
      </c>
      <c r="C30" s="87"/>
      <c r="D30" s="91" t="s">
        <v>26</v>
      </c>
    </row>
    <row r="31" spans="1:4" ht="17.399999999999999" x14ac:dyDescent="0.3">
      <c r="A31" s="10">
        <f>DATEVALUE("25.12."&amp;$B$1)</f>
        <v>45651</v>
      </c>
      <c r="B31" s="17">
        <f t="shared" si="0"/>
        <v>45651</v>
      </c>
      <c r="C31" s="87" t="s">
        <v>2</v>
      </c>
      <c r="D31" s="91" t="s">
        <v>27</v>
      </c>
    </row>
    <row r="32" spans="1:4" ht="17.399999999999999" x14ac:dyDescent="0.3">
      <c r="A32" s="10">
        <f>DATEVALUE("26.12."&amp;$B$1)</f>
        <v>45652</v>
      </c>
      <c r="B32" s="17">
        <f t="shared" si="0"/>
        <v>45652</v>
      </c>
      <c r="C32" s="87" t="s">
        <v>2</v>
      </c>
      <c r="D32" s="91" t="s">
        <v>28</v>
      </c>
    </row>
    <row r="33" spans="1:4" ht="17.399999999999999" x14ac:dyDescent="0.3">
      <c r="A33" s="10">
        <f>DATEVALUE("31.12."&amp;$B$1)</f>
        <v>45657</v>
      </c>
      <c r="B33" s="17">
        <f t="shared" si="0"/>
        <v>0</v>
      </c>
      <c r="C33" s="87"/>
      <c r="D33" s="91" t="s">
        <v>29</v>
      </c>
    </row>
    <row r="34" spans="1:4" ht="17.399999999999999" x14ac:dyDescent="0.3">
      <c r="A34" s="11"/>
      <c r="B34" s="92">
        <f t="shared" si="0"/>
        <v>0</v>
      </c>
      <c r="C34" s="87"/>
      <c r="D34" s="12"/>
    </row>
    <row r="35" spans="1:4" ht="17.399999999999999" x14ac:dyDescent="0.3">
      <c r="A35" s="11"/>
      <c r="B35" s="92">
        <f t="shared" si="0"/>
        <v>0</v>
      </c>
      <c r="C35" s="87"/>
      <c r="D35" s="12"/>
    </row>
    <row r="36" spans="1:4" ht="17.399999999999999" x14ac:dyDescent="0.3">
      <c r="A36" s="11"/>
      <c r="B36" s="92">
        <f t="shared" si="0"/>
        <v>0</v>
      </c>
      <c r="C36" s="87"/>
      <c r="D36" s="12"/>
    </row>
    <row r="37" spans="1:4" ht="17.399999999999999" x14ac:dyDescent="0.3">
      <c r="A37" s="11"/>
      <c r="B37" s="92">
        <f t="shared" si="0"/>
        <v>0</v>
      </c>
      <c r="C37" s="87"/>
      <c r="D37" s="12"/>
    </row>
    <row r="38" spans="1:4" ht="17.399999999999999" x14ac:dyDescent="0.3">
      <c r="A38" s="11"/>
      <c r="B38" s="92">
        <f t="shared" si="0"/>
        <v>0</v>
      </c>
      <c r="C38" s="87"/>
      <c r="D38" s="12"/>
    </row>
    <row r="39" spans="1:4" ht="17.399999999999999" x14ac:dyDescent="0.3">
      <c r="A39" s="11"/>
      <c r="B39" s="92">
        <f t="shared" si="0"/>
        <v>0</v>
      </c>
      <c r="C39" s="87"/>
      <c r="D39" s="12"/>
    </row>
    <row r="40" spans="1:4" ht="17.399999999999999" x14ac:dyDescent="0.3">
      <c r="A40" s="11"/>
      <c r="B40" s="92">
        <f t="shared" si="0"/>
        <v>0</v>
      </c>
      <c r="C40" s="87"/>
      <c r="D40" s="12"/>
    </row>
    <row r="41" spans="1:4" ht="17.399999999999999" x14ac:dyDescent="0.3">
      <c r="A41" s="11"/>
      <c r="B41" s="92">
        <f t="shared" si="0"/>
        <v>0</v>
      </c>
      <c r="C41" s="87"/>
      <c r="D41" s="12"/>
    </row>
    <row r="42" spans="1:4" ht="17.399999999999999" x14ac:dyDescent="0.3">
      <c r="A42" s="13"/>
      <c r="B42" s="92">
        <f t="shared" si="0"/>
        <v>0</v>
      </c>
      <c r="C42" s="87"/>
      <c r="D42" s="12"/>
    </row>
    <row r="43" spans="1:4" ht="17.399999999999999" x14ac:dyDescent="0.3">
      <c r="A43" s="13"/>
      <c r="B43" s="92">
        <f t="shared" si="0"/>
        <v>0</v>
      </c>
      <c r="C43" s="87"/>
      <c r="D43" s="12"/>
    </row>
    <row r="44" spans="1:4" ht="17.399999999999999" x14ac:dyDescent="0.3">
      <c r="A44" s="13"/>
      <c r="B44" s="92">
        <f t="shared" si="0"/>
        <v>0</v>
      </c>
      <c r="C44" s="87"/>
      <c r="D44" s="12"/>
    </row>
    <row r="45" spans="1:4" ht="17.399999999999999" x14ac:dyDescent="0.3">
      <c r="A45" s="13"/>
      <c r="B45" s="92">
        <f t="shared" si="0"/>
        <v>0</v>
      </c>
      <c r="C45" s="87"/>
      <c r="D45" s="12"/>
    </row>
    <row r="46" spans="1:4" ht="17.399999999999999" x14ac:dyDescent="0.3">
      <c r="A46" s="13"/>
      <c r="B46" s="92">
        <f t="shared" si="0"/>
        <v>0</v>
      </c>
      <c r="C46" s="87"/>
      <c r="D46" s="12"/>
    </row>
    <row r="47" spans="1:4" ht="17.399999999999999" x14ac:dyDescent="0.3">
      <c r="A47" s="11"/>
      <c r="B47" s="92">
        <f t="shared" si="0"/>
        <v>0</v>
      </c>
      <c r="C47" s="87"/>
      <c r="D47" s="12"/>
    </row>
    <row r="48" spans="1:4" ht="17.399999999999999" x14ac:dyDescent="0.3">
      <c r="A48" s="13"/>
      <c r="B48" s="92">
        <f t="shared" si="0"/>
        <v>0</v>
      </c>
      <c r="C48" s="87"/>
      <c r="D48" s="12"/>
    </row>
    <row r="49" spans="1:4" ht="17.399999999999999" x14ac:dyDescent="0.3">
      <c r="A49" s="14"/>
      <c r="B49" s="93">
        <f t="shared" si="0"/>
        <v>0</v>
      </c>
      <c r="C49" s="88"/>
      <c r="D49" s="15"/>
    </row>
    <row r="50" spans="1:4" ht="16.8" x14ac:dyDescent="0.25">
      <c r="C50" s="18"/>
    </row>
  </sheetData>
  <sheetProtection algorithmName="SHA-512" hashValue="02YxczOWRci5aC2iD141ZOOYcIe+/NzPjvxXZH5PXxizT3e4hN20dKVZwyeCMroL1JUqZxlIjwaIu8cf5nVqjw==" saltValue="/EyxWGZ5pWGUdFMUGaJhjA==" spinCount="100000" sheet="1" selectLockedCells="1"/>
  <conditionalFormatting sqref="B2 B4:B49">
    <cfRule type="expression" dxfId="27" priority="1" stopIfTrue="1">
      <formula>AND(WEEKDAY($B2,2)&gt;5,B2&gt;0)</formula>
    </cfRule>
  </conditionalFormatting>
  <conditionalFormatting sqref="B3">
    <cfRule type="expression" dxfId="26" priority="2" stopIfTrue="1">
      <formula>AND(WEEKDAY($B3,2)&gt;5,B3&gt;0)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Urlaubsübersicht</vt:lpstr>
      <vt:lpstr>Feiertage</vt:lpstr>
      <vt:lpstr>Feiertage!Druckbereich</vt:lpstr>
      <vt:lpstr>Urlaubsübersicht!Druckbereich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2023-01-14T12:38:27Z</cp:lastPrinted>
  <dcterms:created xsi:type="dcterms:W3CDTF">2017-09-17T19:22:21Z</dcterms:created>
  <dcterms:modified xsi:type="dcterms:W3CDTF">2023-09-12T19:01:36Z</dcterms:modified>
</cp:coreProperties>
</file>