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ropbox\Condivisi\OFFICE-LERNEN\Stundenzettel\Kostenlos\"/>
    </mc:Choice>
  </mc:AlternateContent>
  <xr:revisionPtr revIDLastSave="0" documentId="13_ncr:1_{3F7B183E-6EAA-471D-8C49-CCFBBB6CEAB2}" xr6:coauthVersionLast="47" xr6:coauthVersionMax="47" xr10:uidLastSave="{00000000-0000-0000-0000-000000000000}"/>
  <workbookProtection workbookAlgorithmName="SHA-512" workbookHashValue="sGzOxUpnAVu7du/sHvylAcFhF6JuP9ir9iQnrxdiX5ljZoTkxQfO9sZR5f/Jl1qVWkakZ3re1V9vlEKrND3Jdg==" workbookSaltValue="nYGFojmMvk4bvJFZS6iYqA==" workbookSpinCount="100000" lockStructure="1"/>
  <bookViews>
    <workbookView xWindow="-120" yWindow="-120" windowWidth="29040" windowHeight="15720" tabRatio="616" xr2:uid="{00000000-000D-0000-FFFF-FFFF00000000}"/>
  </bookViews>
  <sheets>
    <sheet name="Januar" sheetId="1" r:id="rId1"/>
    <sheet name="Februar" sheetId="3" r:id="rId2"/>
    <sheet name="März" sheetId="4" r:id="rId3"/>
    <sheet name="April" sheetId="5" r:id="rId4"/>
    <sheet name="Mai" sheetId="6" r:id="rId5"/>
    <sheet name="Juni" sheetId="7" r:id="rId6"/>
    <sheet name="Juli" sheetId="8" r:id="rId7"/>
    <sheet name="August" sheetId="9" r:id="rId8"/>
    <sheet name="September" sheetId="10" r:id="rId9"/>
    <sheet name="Oktober" sheetId="11" r:id="rId10"/>
    <sheet name="November" sheetId="12" r:id="rId11"/>
    <sheet name="Dezember" sheetId="13" r:id="rId12"/>
    <sheet name="Feiertage" sheetId="2" r:id="rId13"/>
    <sheet name="Jahresübersicht" sheetId="14" r:id="rId14"/>
  </sheets>
  <definedNames>
    <definedName name="_xlnm.Print_Area" localSheetId="0">Januar!$A$1:$G$38</definedName>
  </definedNames>
  <calcPr calcId="191029"/>
  <customWorkbookViews>
    <customWorkbookView name="test" guid="{4652D98A-10A8-4A41-BE02-6BC110D8BB01}" maximized="1" xWindow="-8" yWindow="-8" windowWidth="1936" windowHeight="105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6" i="1" l="1"/>
  <c r="G4" i="3"/>
  <c r="G4" i="4"/>
  <c r="G4" i="5"/>
  <c r="G4" i="6"/>
  <c r="G4" i="7"/>
  <c r="G4" i="8"/>
  <c r="G4" i="9"/>
  <c r="G4" i="10"/>
  <c r="G4" i="11"/>
  <c r="G4" i="12"/>
  <c r="G4" i="13"/>
  <c r="G4" i="1"/>
  <c r="G31" i="3" l="1"/>
  <c r="G32" i="3"/>
  <c r="A2" i="14" l="1"/>
  <c r="A3" i="14" s="1"/>
  <c r="A4" i="14" s="1"/>
  <c r="A5" i="14" s="1"/>
  <c r="A6" i="14" s="1"/>
  <c r="A7" i="14" s="1"/>
  <c r="A8" i="14" s="1"/>
  <c r="A9" i="14" s="1"/>
  <c r="A10" i="14" s="1"/>
  <c r="A11" i="14" s="1"/>
  <c r="A12" i="14" s="1"/>
  <c r="A13" i="14" s="1"/>
  <c r="B1" i="2" l="1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B4" i="13"/>
  <c r="C4" i="13" s="1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B4" i="12"/>
  <c r="C4" i="12" s="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B4" i="11"/>
  <c r="C4" i="11" s="1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B4" i="10"/>
  <c r="C4" i="10" s="1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B4" i="9"/>
  <c r="B5" i="9" s="1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B4" i="8"/>
  <c r="C4" i="8" s="1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B4" i="7"/>
  <c r="C4" i="7" s="1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B4" i="6"/>
  <c r="C4" i="6" s="1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B4" i="5"/>
  <c r="C4" i="5" s="1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B4" i="4"/>
  <c r="C4" i="4" s="1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B4" i="3"/>
  <c r="C4" i="3" s="1"/>
  <c r="B5" i="11" l="1"/>
  <c r="C5" i="11" s="1"/>
  <c r="G36" i="6"/>
  <c r="B6" i="14" s="1"/>
  <c r="G36" i="9"/>
  <c r="B9" i="14" s="1"/>
  <c r="G36" i="13"/>
  <c r="B13" i="14" s="1"/>
  <c r="G36" i="3"/>
  <c r="B3" i="14" s="1"/>
  <c r="G36" i="4"/>
  <c r="B4" i="14" s="1"/>
  <c r="B5" i="3"/>
  <c r="C5" i="3" s="1"/>
  <c r="B5" i="4"/>
  <c r="C5" i="4" s="1"/>
  <c r="B5" i="7"/>
  <c r="C5" i="7" s="1"/>
  <c r="B5" i="10"/>
  <c r="C5" i="10" s="1"/>
  <c r="B5" i="13"/>
  <c r="C5" i="13" s="1"/>
  <c r="G36" i="8"/>
  <c r="B8" i="14" s="1"/>
  <c r="G36" i="11"/>
  <c r="B11" i="14" s="1"/>
  <c r="G35" i="12"/>
  <c r="B12" i="14" s="1"/>
  <c r="B5" i="12"/>
  <c r="C5" i="12" s="1"/>
  <c r="G35" i="10"/>
  <c r="B10" i="14" s="1"/>
  <c r="G35" i="7"/>
  <c r="B7" i="14" s="1"/>
  <c r="G35" i="5"/>
  <c r="B5" i="14" s="1"/>
  <c r="C5" i="9"/>
  <c r="B6" i="9"/>
  <c r="C4" i="9"/>
  <c r="B5" i="8"/>
  <c r="B5" i="6"/>
  <c r="B5" i="5"/>
  <c r="G5" i="1"/>
  <c r="G7" i="1"/>
  <c r="G8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9" i="1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0" i="2"/>
  <c r="B29" i="2"/>
  <c r="B28" i="2"/>
  <c r="B27" i="2"/>
  <c r="B26" i="2"/>
  <c r="B25" i="2"/>
  <c r="B24" i="2"/>
  <c r="B23" i="2"/>
  <c r="B22" i="2"/>
  <c r="B21" i="2"/>
  <c r="B20" i="2"/>
  <c r="B19" i="2"/>
  <c r="B17" i="2"/>
  <c r="B16" i="2"/>
  <c r="B13" i="2"/>
  <c r="B12" i="2"/>
  <c r="B7" i="2"/>
  <c r="B5" i="2"/>
  <c r="B3" i="2"/>
  <c r="A19" i="2"/>
  <c r="B6" i="11" l="1"/>
  <c r="B7" i="11" s="1"/>
  <c r="B8" i="11" s="1"/>
  <c r="B6" i="4"/>
  <c r="B7" i="4" s="1"/>
  <c r="C7" i="4" s="1"/>
  <c r="C6" i="11"/>
  <c r="C7" i="11"/>
  <c r="B6" i="7"/>
  <c r="B7" i="7" s="1"/>
  <c r="B8" i="7" s="1"/>
  <c r="C8" i="7" s="1"/>
  <c r="B6" i="13"/>
  <c r="B7" i="13" s="1"/>
  <c r="B8" i="13" s="1"/>
  <c r="B9" i="13" s="1"/>
  <c r="B6" i="12"/>
  <c r="B7" i="12" s="1"/>
  <c r="B6" i="10"/>
  <c r="B7" i="10" s="1"/>
  <c r="B8" i="10" s="1"/>
  <c r="C8" i="10" s="1"/>
  <c r="C6" i="7"/>
  <c r="B8" i="4"/>
  <c r="C8" i="4" s="1"/>
  <c r="C6" i="4"/>
  <c r="B6" i="3"/>
  <c r="B7" i="3" s="1"/>
  <c r="C7" i="3" s="1"/>
  <c r="C6" i="13"/>
  <c r="C7" i="13"/>
  <c r="G36" i="1"/>
  <c r="B2" i="14" s="1"/>
  <c r="C7" i="7"/>
  <c r="C8" i="11"/>
  <c r="B9" i="11"/>
  <c r="C6" i="9"/>
  <c r="B7" i="9"/>
  <c r="C5" i="8"/>
  <c r="B6" i="8"/>
  <c r="B9" i="7"/>
  <c r="B6" i="6"/>
  <c r="C5" i="6"/>
  <c r="C5" i="5"/>
  <c r="B6" i="5"/>
  <c r="A26" i="2"/>
  <c r="A32" i="2"/>
  <c r="B32" i="2" s="1"/>
  <c r="A12" i="2"/>
  <c r="A22" i="2"/>
  <c r="A24" i="2"/>
  <c r="A28" i="2"/>
  <c r="A30" i="2"/>
  <c r="A2" i="2"/>
  <c r="B2" i="2" s="1"/>
  <c r="A4" i="2"/>
  <c r="B4" i="2" s="1"/>
  <c r="A8" i="2"/>
  <c r="A14" i="2" s="1"/>
  <c r="A10" i="2"/>
  <c r="B10" i="2" s="1"/>
  <c r="A18" i="2"/>
  <c r="B18" i="2" s="1"/>
  <c r="A21" i="2"/>
  <c r="A23" i="2"/>
  <c r="A25" i="2"/>
  <c r="A27" i="2"/>
  <c r="A29" i="2"/>
  <c r="A31" i="2"/>
  <c r="B31" i="2" s="1"/>
  <c r="A33" i="2"/>
  <c r="A3" i="2"/>
  <c r="A17" i="2"/>
  <c r="C8" i="13" l="1"/>
  <c r="C6" i="3"/>
  <c r="B8" i="3"/>
  <c r="B9" i="3" s="1"/>
  <c r="C6" i="12"/>
  <c r="B9" i="10"/>
  <c r="C8" i="3"/>
  <c r="B9" i="4"/>
  <c r="C7" i="10"/>
  <c r="C6" i="10"/>
  <c r="C7" i="12"/>
  <c r="B8" i="12"/>
  <c r="C9" i="13"/>
  <c r="B10" i="13"/>
  <c r="B10" i="11"/>
  <c r="C9" i="11"/>
  <c r="C9" i="10"/>
  <c r="B10" i="10"/>
  <c r="B8" i="9"/>
  <c r="C7" i="9"/>
  <c r="B7" i="8"/>
  <c r="C6" i="8"/>
  <c r="C9" i="7"/>
  <c r="B10" i="7"/>
  <c r="B7" i="6"/>
  <c r="C6" i="6"/>
  <c r="B7" i="5"/>
  <c r="C6" i="5"/>
  <c r="C9" i="4"/>
  <c r="B10" i="4"/>
  <c r="B10" i="3"/>
  <c r="C9" i="3"/>
  <c r="A15" i="2"/>
  <c r="B15" i="2" s="1"/>
  <c r="A13" i="2"/>
  <c r="A11" i="2"/>
  <c r="B11" i="2" s="1"/>
  <c r="A9" i="2"/>
  <c r="B9" i="2" s="1"/>
  <c r="A7" i="2"/>
  <c r="A5" i="2"/>
  <c r="B8" i="2"/>
  <c r="B14" i="2"/>
  <c r="A16" i="2"/>
  <c r="A6" i="2"/>
  <c r="B6" i="2" s="1"/>
  <c r="B9" i="12" l="1"/>
  <c r="C8" i="12"/>
  <c r="B11" i="13"/>
  <c r="C10" i="13"/>
  <c r="B11" i="11"/>
  <c r="C10" i="11"/>
  <c r="B11" i="10"/>
  <c r="C10" i="10"/>
  <c r="C8" i="9"/>
  <c r="B9" i="9"/>
  <c r="B8" i="8"/>
  <c r="C7" i="8"/>
  <c r="B11" i="7"/>
  <c r="C10" i="7"/>
  <c r="B8" i="6"/>
  <c r="C7" i="6"/>
  <c r="B8" i="5"/>
  <c r="C7" i="5"/>
  <c r="B11" i="4"/>
  <c r="C10" i="4"/>
  <c r="B11" i="3"/>
  <c r="C10" i="3"/>
  <c r="C9" i="12" l="1"/>
  <c r="B10" i="12"/>
  <c r="C11" i="13"/>
  <c r="B12" i="13"/>
  <c r="C11" i="11"/>
  <c r="B12" i="11"/>
  <c r="C11" i="10"/>
  <c r="B12" i="10"/>
  <c r="C9" i="9"/>
  <c r="B10" i="9"/>
  <c r="C8" i="8"/>
  <c r="B9" i="8"/>
  <c r="C11" i="7"/>
  <c r="B12" i="7"/>
  <c r="C8" i="6"/>
  <c r="B9" i="6"/>
  <c r="C8" i="5"/>
  <c r="B9" i="5"/>
  <c r="C11" i="4"/>
  <c r="B12" i="4"/>
  <c r="B12" i="3"/>
  <c r="C11" i="3"/>
  <c r="B11" i="12" l="1"/>
  <c r="C10" i="12"/>
  <c r="C12" i="13"/>
  <c r="B13" i="13"/>
  <c r="C12" i="11"/>
  <c r="B13" i="11"/>
  <c r="C12" i="10"/>
  <c r="B13" i="10"/>
  <c r="B11" i="9"/>
  <c r="C10" i="9"/>
  <c r="C9" i="8"/>
  <c r="B10" i="8"/>
  <c r="C12" i="7"/>
  <c r="B13" i="7"/>
  <c r="B10" i="6"/>
  <c r="C9" i="6"/>
  <c r="C9" i="5"/>
  <c r="B10" i="5"/>
  <c r="C12" i="4"/>
  <c r="B13" i="4"/>
  <c r="C12" i="3"/>
  <c r="B13" i="3"/>
  <c r="C11" i="12" l="1"/>
  <c r="B12" i="12"/>
  <c r="B14" i="13"/>
  <c r="C13" i="13"/>
  <c r="B14" i="11"/>
  <c r="C13" i="11"/>
  <c r="C13" i="10"/>
  <c r="B14" i="10"/>
  <c r="B12" i="9"/>
  <c r="C11" i="9"/>
  <c r="B11" i="8"/>
  <c r="C10" i="8"/>
  <c r="C13" i="7"/>
  <c r="B14" i="7"/>
  <c r="B11" i="6"/>
  <c r="C10" i="6"/>
  <c r="B11" i="5"/>
  <c r="C10" i="5"/>
  <c r="B14" i="4"/>
  <c r="C13" i="4"/>
  <c r="B14" i="3"/>
  <c r="C13" i="3"/>
  <c r="C12" i="12" l="1"/>
  <c r="B13" i="12"/>
  <c r="B15" i="13"/>
  <c r="C14" i="13"/>
  <c r="B15" i="11"/>
  <c r="C14" i="11"/>
  <c r="B15" i="10"/>
  <c r="C14" i="10"/>
  <c r="C12" i="9"/>
  <c r="B13" i="9"/>
  <c r="B12" i="8"/>
  <c r="C11" i="8"/>
  <c r="B15" i="7"/>
  <c r="C14" i="7"/>
  <c r="B12" i="6"/>
  <c r="C11" i="6"/>
  <c r="B12" i="5"/>
  <c r="C11" i="5"/>
  <c r="B15" i="4"/>
  <c r="C14" i="4"/>
  <c r="B15" i="3"/>
  <c r="C14" i="3"/>
  <c r="C13" i="12" l="1"/>
  <c r="B14" i="12"/>
  <c r="B16" i="13"/>
  <c r="C15" i="13"/>
  <c r="B16" i="11"/>
  <c r="C15" i="11"/>
  <c r="B16" i="10"/>
  <c r="C15" i="10"/>
  <c r="C13" i="9"/>
  <c r="B14" i="9"/>
  <c r="C12" i="8"/>
  <c r="B13" i="8"/>
  <c r="B16" i="7"/>
  <c r="C15" i="7"/>
  <c r="C12" i="6"/>
  <c r="B13" i="6"/>
  <c r="C12" i="5"/>
  <c r="B13" i="5"/>
  <c r="B16" i="4"/>
  <c r="C15" i="4"/>
  <c r="B16" i="3"/>
  <c r="C15" i="3"/>
  <c r="B15" i="12" l="1"/>
  <c r="C14" i="12"/>
  <c r="C16" i="13"/>
  <c r="B17" i="13"/>
  <c r="C16" i="11"/>
  <c r="B17" i="11"/>
  <c r="C16" i="10"/>
  <c r="B17" i="10"/>
  <c r="B15" i="9"/>
  <c r="C14" i="9"/>
  <c r="C13" i="8"/>
  <c r="B14" i="8"/>
  <c r="C16" i="7"/>
  <c r="B17" i="7"/>
  <c r="B14" i="6"/>
  <c r="C13" i="6"/>
  <c r="C13" i="5"/>
  <c r="B14" i="5"/>
  <c r="C16" i="4"/>
  <c r="B17" i="4"/>
  <c r="C16" i="3"/>
  <c r="B17" i="3"/>
  <c r="B16" i="12" l="1"/>
  <c r="C15" i="12"/>
  <c r="B18" i="13"/>
  <c r="C17" i="13"/>
  <c r="B18" i="11"/>
  <c r="C17" i="11"/>
  <c r="C17" i="10"/>
  <c r="B18" i="10"/>
  <c r="B16" i="9"/>
  <c r="C15" i="9"/>
  <c r="B15" i="8"/>
  <c r="C14" i="8"/>
  <c r="B18" i="7"/>
  <c r="C17" i="7"/>
  <c r="B15" i="6"/>
  <c r="C14" i="6"/>
  <c r="B15" i="5"/>
  <c r="C14" i="5"/>
  <c r="C17" i="4"/>
  <c r="B18" i="4"/>
  <c r="B18" i="3"/>
  <c r="C17" i="3"/>
  <c r="C16" i="12" l="1"/>
  <c r="B17" i="12"/>
  <c r="B19" i="13"/>
  <c r="C18" i="13"/>
  <c r="B19" i="11"/>
  <c r="C18" i="11"/>
  <c r="B19" i="10"/>
  <c r="C18" i="10"/>
  <c r="B17" i="9"/>
  <c r="C16" i="9"/>
  <c r="B16" i="8"/>
  <c r="C15" i="8"/>
  <c r="B19" i="7"/>
  <c r="C18" i="7"/>
  <c r="B16" i="6"/>
  <c r="C15" i="6"/>
  <c r="B16" i="5"/>
  <c r="C15" i="5"/>
  <c r="B19" i="4"/>
  <c r="C18" i="4"/>
  <c r="B19" i="3"/>
  <c r="C18" i="3"/>
  <c r="C17" i="12" l="1"/>
  <c r="B18" i="12"/>
  <c r="C19" i="13"/>
  <c r="B20" i="13"/>
  <c r="C19" i="11"/>
  <c r="B20" i="11"/>
  <c r="B20" i="10"/>
  <c r="C19" i="10"/>
  <c r="C17" i="9"/>
  <c r="B18" i="9"/>
  <c r="C16" i="8"/>
  <c r="B17" i="8"/>
  <c r="B20" i="7"/>
  <c r="C19" i="7"/>
  <c r="C16" i="6"/>
  <c r="B17" i="6"/>
  <c r="C16" i="5"/>
  <c r="B17" i="5"/>
  <c r="C19" i="4"/>
  <c r="B20" i="4"/>
  <c r="B20" i="3"/>
  <c r="C19" i="3"/>
  <c r="B19" i="12" l="1"/>
  <c r="C18" i="12"/>
  <c r="C20" i="13"/>
  <c r="B21" i="13"/>
  <c r="C20" i="11"/>
  <c r="B21" i="11"/>
  <c r="C20" i="10"/>
  <c r="B21" i="10"/>
  <c r="C18" i="9"/>
  <c r="B19" i="9"/>
  <c r="C17" i="8"/>
  <c r="B18" i="8"/>
  <c r="C20" i="7"/>
  <c r="B21" i="7"/>
  <c r="C17" i="6"/>
  <c r="B18" i="6"/>
  <c r="C17" i="5"/>
  <c r="B18" i="5"/>
  <c r="C20" i="4"/>
  <c r="B21" i="4"/>
  <c r="C20" i="3"/>
  <c r="B21" i="3"/>
  <c r="B20" i="12" l="1"/>
  <c r="C19" i="12"/>
  <c r="B22" i="13"/>
  <c r="C21" i="13"/>
  <c r="B22" i="11"/>
  <c r="C21" i="11"/>
  <c r="B22" i="10"/>
  <c r="C21" i="10"/>
  <c r="B20" i="9"/>
  <c r="C19" i="9"/>
  <c r="B19" i="8"/>
  <c r="C18" i="8"/>
  <c r="B22" i="7"/>
  <c r="C21" i="7"/>
  <c r="B19" i="6"/>
  <c r="C18" i="6"/>
  <c r="B19" i="5"/>
  <c r="C18" i="5"/>
  <c r="C21" i="4"/>
  <c r="B22" i="4"/>
  <c r="C21" i="3"/>
  <c r="B22" i="3"/>
  <c r="C20" i="12" l="1"/>
  <c r="B21" i="12"/>
  <c r="B23" i="13"/>
  <c r="C22" i="13"/>
  <c r="B23" i="11"/>
  <c r="C22" i="11"/>
  <c r="B23" i="10"/>
  <c r="C22" i="10"/>
  <c r="C20" i="9"/>
  <c r="B21" i="9"/>
  <c r="B20" i="8"/>
  <c r="C19" i="8"/>
  <c r="B23" i="7"/>
  <c r="C22" i="7"/>
  <c r="C19" i="6"/>
  <c r="B20" i="6"/>
  <c r="B20" i="5"/>
  <c r="C19" i="5"/>
  <c r="B23" i="4"/>
  <c r="C22" i="4"/>
  <c r="B23" i="3"/>
  <c r="C22" i="3"/>
  <c r="C21" i="12" l="1"/>
  <c r="B22" i="12"/>
  <c r="C23" i="13"/>
  <c r="B24" i="13"/>
  <c r="C23" i="11"/>
  <c r="B24" i="11"/>
  <c r="C23" i="10"/>
  <c r="B24" i="10"/>
  <c r="C21" i="9"/>
  <c r="B22" i="9"/>
  <c r="C20" i="8"/>
  <c r="B21" i="8"/>
  <c r="C23" i="7"/>
  <c r="B24" i="7"/>
  <c r="C20" i="6"/>
  <c r="B21" i="6"/>
  <c r="C20" i="5"/>
  <c r="B21" i="5"/>
  <c r="B24" i="4"/>
  <c r="C23" i="4"/>
  <c r="B24" i="3"/>
  <c r="C23" i="3"/>
  <c r="B23" i="12" l="1"/>
  <c r="C22" i="12"/>
  <c r="C24" i="13"/>
  <c r="B25" i="13"/>
  <c r="C24" i="11"/>
  <c r="B25" i="11"/>
  <c r="C24" i="10"/>
  <c r="B25" i="10"/>
  <c r="B23" i="9"/>
  <c r="C22" i="9"/>
  <c r="C21" i="8"/>
  <c r="B22" i="8"/>
  <c r="C24" i="7"/>
  <c r="B25" i="7"/>
  <c r="C21" i="6"/>
  <c r="B22" i="6"/>
  <c r="C21" i="5"/>
  <c r="B22" i="5"/>
  <c r="C24" i="4"/>
  <c r="B25" i="4"/>
  <c r="C24" i="3"/>
  <c r="B25" i="3"/>
  <c r="C23" i="12" l="1"/>
  <c r="B24" i="12"/>
  <c r="C25" i="13"/>
  <c r="B26" i="13"/>
  <c r="C25" i="11"/>
  <c r="B26" i="11"/>
  <c r="B26" i="10"/>
  <c r="C25" i="10"/>
  <c r="B24" i="9"/>
  <c r="C23" i="9"/>
  <c r="B23" i="8"/>
  <c r="C22" i="8"/>
  <c r="B26" i="7"/>
  <c r="C25" i="7"/>
  <c r="B23" i="6"/>
  <c r="C22" i="6"/>
  <c r="B23" i="5"/>
  <c r="C22" i="5"/>
  <c r="C25" i="4"/>
  <c r="B26" i="4"/>
  <c r="C25" i="3"/>
  <c r="B26" i="3"/>
  <c r="C24" i="12" l="1"/>
  <c r="B25" i="12"/>
  <c r="B27" i="13"/>
  <c r="C26" i="13"/>
  <c r="B27" i="11"/>
  <c r="C26" i="11"/>
  <c r="B27" i="10"/>
  <c r="C26" i="10"/>
  <c r="C24" i="9"/>
  <c r="B25" i="9"/>
  <c r="B24" i="8"/>
  <c r="C23" i="8"/>
  <c r="B27" i="7"/>
  <c r="C26" i="7"/>
  <c r="B24" i="6"/>
  <c r="C23" i="6"/>
  <c r="B24" i="5"/>
  <c r="C23" i="5"/>
  <c r="B27" i="4"/>
  <c r="C26" i="4"/>
  <c r="B27" i="3"/>
  <c r="C26" i="3"/>
  <c r="C25" i="12" l="1"/>
  <c r="B26" i="12"/>
  <c r="C27" i="13"/>
  <c r="B28" i="13"/>
  <c r="B28" i="11"/>
  <c r="C27" i="11"/>
  <c r="C27" i="10"/>
  <c r="B28" i="10"/>
  <c r="C25" i="9"/>
  <c r="B26" i="9"/>
  <c r="C24" i="8"/>
  <c r="B25" i="8"/>
  <c r="C27" i="7"/>
  <c r="B28" i="7"/>
  <c r="C24" i="6"/>
  <c r="B25" i="6"/>
  <c r="C24" i="5"/>
  <c r="B25" i="5"/>
  <c r="B28" i="4"/>
  <c r="C27" i="4"/>
  <c r="C27" i="3"/>
  <c r="B28" i="3"/>
  <c r="B27" i="12" l="1"/>
  <c r="C26" i="12"/>
  <c r="C28" i="13"/>
  <c r="B29" i="13"/>
  <c r="C28" i="11"/>
  <c r="B29" i="11"/>
  <c r="C28" i="10"/>
  <c r="B29" i="10"/>
  <c r="B27" i="9"/>
  <c r="C26" i="9"/>
  <c r="C25" i="8"/>
  <c r="B26" i="8"/>
  <c r="C28" i="7"/>
  <c r="B29" i="7"/>
  <c r="C25" i="6"/>
  <c r="B26" i="6"/>
  <c r="C25" i="5"/>
  <c r="B26" i="5"/>
  <c r="C28" i="4"/>
  <c r="B29" i="4"/>
  <c r="C28" i="3"/>
  <c r="B29" i="3"/>
  <c r="B28" i="12" l="1"/>
  <c r="C27" i="12"/>
  <c r="B30" i="13"/>
  <c r="C29" i="13"/>
  <c r="C29" i="11"/>
  <c r="B30" i="11"/>
  <c r="B30" i="10"/>
  <c r="C29" i="10"/>
  <c r="B28" i="9"/>
  <c r="C27" i="9"/>
  <c r="B27" i="8"/>
  <c r="C26" i="8"/>
  <c r="B30" i="7"/>
  <c r="C29" i="7"/>
  <c r="B27" i="6"/>
  <c r="C26" i="6"/>
  <c r="B27" i="5"/>
  <c r="C26" i="5"/>
  <c r="C29" i="4"/>
  <c r="B30" i="4"/>
  <c r="C29" i="3"/>
  <c r="B30" i="3"/>
  <c r="B31" i="3" s="1"/>
  <c r="B32" i="3" s="1"/>
  <c r="C32" i="3" s="1"/>
  <c r="C31" i="3" l="1"/>
  <c r="C28" i="12"/>
  <c r="B29" i="12"/>
  <c r="B31" i="13"/>
  <c r="C30" i="13"/>
  <c r="B31" i="11"/>
  <c r="C30" i="11"/>
  <c r="B31" i="10"/>
  <c r="C30" i="10"/>
  <c r="C28" i="9"/>
  <c r="B29" i="9"/>
  <c r="B28" i="8"/>
  <c r="C27" i="8"/>
  <c r="B31" i="7"/>
  <c r="C30" i="7"/>
  <c r="B28" i="6"/>
  <c r="C27" i="6"/>
  <c r="B28" i="5"/>
  <c r="C27" i="5"/>
  <c r="B31" i="4"/>
  <c r="C30" i="4"/>
  <c r="C30" i="3"/>
  <c r="C29" i="12" l="1"/>
  <c r="B30" i="12"/>
  <c r="C31" i="13"/>
  <c r="B32" i="13"/>
  <c r="C31" i="11"/>
  <c r="B32" i="11"/>
  <c r="B32" i="10"/>
  <c r="C31" i="10"/>
  <c r="C29" i="9"/>
  <c r="B30" i="9"/>
  <c r="C28" i="8"/>
  <c r="B29" i="8"/>
  <c r="B32" i="7"/>
  <c r="C31" i="7"/>
  <c r="C28" i="6"/>
  <c r="B29" i="6"/>
  <c r="C28" i="5"/>
  <c r="B29" i="5"/>
  <c r="B32" i="4"/>
  <c r="C31" i="4"/>
  <c r="B31" i="12" l="1"/>
  <c r="C30" i="12"/>
  <c r="C32" i="13"/>
  <c r="B33" i="13"/>
  <c r="C32" i="11"/>
  <c r="B33" i="11"/>
  <c r="C32" i="10"/>
  <c r="B33" i="10"/>
  <c r="B31" i="9"/>
  <c r="C30" i="9"/>
  <c r="C29" i="8"/>
  <c r="B30" i="8"/>
  <c r="C32" i="7"/>
  <c r="B33" i="7"/>
  <c r="C29" i="6"/>
  <c r="B30" i="6"/>
  <c r="C29" i="5"/>
  <c r="B30" i="5"/>
  <c r="C32" i="4"/>
  <c r="B33" i="4"/>
  <c r="B32" i="12" l="1"/>
  <c r="C31" i="12"/>
  <c r="B34" i="13"/>
  <c r="C34" i="13" s="1"/>
  <c r="C33" i="13"/>
  <c r="C33" i="11"/>
  <c r="B34" i="11"/>
  <c r="C34" i="11" s="1"/>
  <c r="C33" i="10"/>
  <c r="B32" i="9"/>
  <c r="C31" i="9"/>
  <c r="B31" i="8"/>
  <c r="C30" i="8"/>
  <c r="C33" i="7"/>
  <c r="B31" i="6"/>
  <c r="C30" i="6"/>
  <c r="B31" i="5"/>
  <c r="C30" i="5"/>
  <c r="C33" i="4"/>
  <c r="B34" i="4"/>
  <c r="C34" i="4" s="1"/>
  <c r="C32" i="12" l="1"/>
  <c r="B33" i="12"/>
  <c r="C33" i="12" s="1"/>
  <c r="C32" i="9"/>
  <c r="B33" i="9"/>
  <c r="B32" i="8"/>
  <c r="C31" i="8"/>
  <c r="B32" i="6"/>
  <c r="C31" i="6"/>
  <c r="B32" i="5"/>
  <c r="C31" i="5"/>
  <c r="C33" i="9" l="1"/>
  <c r="B34" i="9"/>
  <c r="C34" i="9" s="1"/>
  <c r="C32" i="8"/>
  <c r="B33" i="8"/>
  <c r="C32" i="6"/>
  <c r="B33" i="6"/>
  <c r="C32" i="5"/>
  <c r="B33" i="5"/>
  <c r="C33" i="8" l="1"/>
  <c r="B34" i="8"/>
  <c r="C34" i="8" s="1"/>
  <c r="C33" i="6"/>
  <c r="B34" i="6"/>
  <c r="C34" i="6" s="1"/>
  <c r="C33" i="5"/>
  <c r="B4" i="1" l="1"/>
  <c r="C4" i="1" s="1"/>
  <c r="B5" i="1" l="1"/>
  <c r="C5" i="1" s="1"/>
  <c r="B6" i="1"/>
  <c r="C6" i="1" s="1"/>
  <c r="B7" i="1" l="1"/>
  <c r="B8" i="1" s="1"/>
  <c r="C7" i="1" l="1"/>
  <c r="C8" i="1"/>
  <c r="B9" i="1"/>
  <c r="B10" i="1" l="1"/>
  <c r="C9" i="1"/>
  <c r="B11" i="1" l="1"/>
  <c r="C10" i="1"/>
  <c r="B12" i="1" l="1"/>
  <c r="C11" i="1"/>
  <c r="B13" i="1" l="1"/>
  <c r="C12" i="1"/>
  <c r="B14" i="1" l="1"/>
  <c r="C13" i="1"/>
  <c r="B15" i="1" l="1"/>
  <c r="C14" i="1"/>
  <c r="B16" i="1" l="1"/>
  <c r="C15" i="1"/>
  <c r="B17" i="1" l="1"/>
  <c r="C16" i="1"/>
  <c r="B18" i="1" l="1"/>
  <c r="C17" i="1"/>
  <c r="B19" i="1" l="1"/>
  <c r="C18" i="1"/>
  <c r="B20" i="1" l="1"/>
  <c r="C19" i="1"/>
  <c r="B21" i="1" l="1"/>
  <c r="C20" i="1"/>
  <c r="B22" i="1" l="1"/>
  <c r="C21" i="1"/>
  <c r="B23" i="1" l="1"/>
  <c r="C22" i="1"/>
  <c r="B24" i="1" l="1"/>
  <c r="C23" i="1"/>
  <c r="B25" i="1" l="1"/>
  <c r="C24" i="1"/>
  <c r="B26" i="1" l="1"/>
  <c r="C25" i="1"/>
  <c r="B27" i="1" l="1"/>
  <c r="C26" i="1"/>
  <c r="B28" i="1" l="1"/>
  <c r="C27" i="1"/>
  <c r="B29" i="1" l="1"/>
  <c r="C28" i="1"/>
  <c r="B30" i="1" l="1"/>
  <c r="C29" i="1"/>
  <c r="B31" i="1" l="1"/>
  <c r="C30" i="1"/>
  <c r="B32" i="1" l="1"/>
  <c r="C31" i="1"/>
  <c r="B33" i="1" l="1"/>
  <c r="C32" i="1"/>
  <c r="B34" i="1" l="1"/>
  <c r="C34" i="1" s="1"/>
  <c r="C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Thomas Ramel</author>
  </authors>
  <commentList>
    <comment ref="C1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Ein 'x' eingeben, um Feiertage zu markieren.
Ab Zeile A34 bis A49 haben Sie die Möglichkeit weitere Feiertage einzugeben.</t>
        </r>
      </text>
    </comment>
  </commentList>
</comments>
</file>

<file path=xl/sharedStrings.xml><?xml version="1.0" encoding="utf-8"?>
<sst xmlns="http://schemas.openxmlformats.org/spreadsheetml/2006/main" count="137" uniqueCount="44">
  <si>
    <t>Arbeitszeit</t>
  </si>
  <si>
    <t>von</t>
  </si>
  <si>
    <t>bis</t>
  </si>
  <si>
    <t>Pause</t>
  </si>
  <si>
    <t>Stunden</t>
  </si>
  <si>
    <t>Datum</t>
  </si>
  <si>
    <t>Feiertag?</t>
  </si>
  <si>
    <t>x</t>
  </si>
  <si>
    <t>Neujahr</t>
  </si>
  <si>
    <t>Berchtoldstag</t>
  </si>
  <si>
    <t>3 Könige</t>
  </si>
  <si>
    <t>Rosenmontag</t>
  </si>
  <si>
    <t>Karfreitag</t>
  </si>
  <si>
    <t>Ostersamstag</t>
  </si>
  <si>
    <t>Ostersonntag</t>
  </si>
  <si>
    <t>Ostermontag</t>
  </si>
  <si>
    <t>1. Mai</t>
  </si>
  <si>
    <t>Christi Himmelfahrt</t>
  </si>
  <si>
    <t>Muttertag</t>
  </si>
  <si>
    <t>Pfingstsamstag</t>
  </si>
  <si>
    <t>Pfingstsonntag</t>
  </si>
  <si>
    <t>Pfingstmontag</t>
  </si>
  <si>
    <t>Fronleichnam</t>
  </si>
  <si>
    <t>Nationalfeiertag (CH)</t>
  </si>
  <si>
    <t>Tag der deutschen Einheit (D)</t>
  </si>
  <si>
    <t>Erntedankfest</t>
  </si>
  <si>
    <t>Nationalfeiertag (AT)</t>
  </si>
  <si>
    <t>Reformationstag</t>
  </si>
  <si>
    <t>Allerheiligen</t>
  </si>
  <si>
    <t>Volkstrauertag</t>
  </si>
  <si>
    <t>Buss- und Bettag</t>
  </si>
  <si>
    <t>Totensonntag/Ewigkeitssontag</t>
  </si>
  <si>
    <t>1. Advent</t>
  </si>
  <si>
    <t>2. Advent</t>
  </si>
  <si>
    <t>3. Advent</t>
  </si>
  <si>
    <t>4. Advent</t>
  </si>
  <si>
    <t>Heilig Abend</t>
  </si>
  <si>
    <t>1. Weihnachtstag</t>
  </si>
  <si>
    <t>2. Weihnachtstag</t>
  </si>
  <si>
    <t>Silvester</t>
  </si>
  <si>
    <t>Stunden Gesamt</t>
  </si>
  <si>
    <t>Monat</t>
  </si>
  <si>
    <t>Feiertag</t>
  </si>
  <si>
    <t>Stunden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</si>
</sst>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mmmm\ yyyy"/>
    <numFmt numFmtId="165" formatCode="d"/>
    <numFmt numFmtId="166" formatCode="ddd/"/>
    <numFmt numFmtId="167" formatCode="dd/mm/yyyy;;"/>
    <numFmt numFmtId="168" formatCode="hh:mm;@"/>
    <numFmt numFmtId="169" formatCode="[hh]:mm"/>
    <numFmt numFmtId="170" formatCode="mmmm"/>
  </numFmts>
  <fonts count="17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8"/>
      <color indexed="8"/>
      <name val="Calibri"/>
      <family val="2"/>
      <scheme val="minor"/>
    </font>
    <font>
      <sz val="13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0" xfId="0" applyProtection="1">
      <protection locked="0"/>
    </xf>
    <xf numFmtId="170" fontId="0" fillId="0" borderId="0" xfId="0" applyNumberFormat="1"/>
    <xf numFmtId="0" fontId="7" fillId="0" borderId="0" xfId="0" applyFont="1" applyAlignment="1">
      <alignment horizontal="center"/>
    </xf>
    <xf numFmtId="165" fontId="0" fillId="0" borderId="0" xfId="0" applyNumberFormat="1" applyProtection="1">
      <protection locked="0"/>
    </xf>
    <xf numFmtId="0" fontId="6" fillId="0" borderId="0" xfId="0" applyFont="1" applyAlignment="1">
      <alignment vertical="center"/>
    </xf>
    <xf numFmtId="167" fontId="9" fillId="4" borderId="1" xfId="0" applyNumberFormat="1" applyFont="1" applyFill="1" applyBorder="1" applyAlignment="1" applyProtection="1">
      <alignment vertical="center"/>
      <protection hidden="1"/>
    </xf>
    <xf numFmtId="0" fontId="9" fillId="0" borderId="1" xfId="0" applyFont="1" applyBorder="1" applyAlignment="1" applyProtection="1">
      <alignment horizontal="center" vertical="center"/>
      <protection locked="0"/>
    </xf>
    <xf numFmtId="49" fontId="9" fillId="0" borderId="1" xfId="0" applyNumberFormat="1" applyFont="1" applyBorder="1" applyAlignment="1" applyProtection="1">
      <alignment vertical="center"/>
      <protection locked="0"/>
    </xf>
    <xf numFmtId="49" fontId="9" fillId="0" borderId="3" xfId="0" applyNumberFormat="1" applyFont="1" applyBorder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/>
      <protection locked="0"/>
    </xf>
    <xf numFmtId="0" fontId="6" fillId="0" borderId="13" xfId="0" applyFont="1" applyBorder="1" applyAlignment="1">
      <alignment vertical="center"/>
    </xf>
    <xf numFmtId="49" fontId="9" fillId="0" borderId="12" xfId="0" applyNumberFormat="1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vertical="center"/>
    </xf>
    <xf numFmtId="14" fontId="9" fillId="0" borderId="1" xfId="0" quotePrefix="1" applyNumberFormat="1" applyFont="1" applyBorder="1" applyAlignment="1" applyProtection="1">
      <alignment horizontal="center" vertical="center"/>
      <protection hidden="1"/>
    </xf>
    <xf numFmtId="14" fontId="9" fillId="0" borderId="1" xfId="0" applyNumberFormat="1" applyFont="1" applyBorder="1" applyAlignment="1" applyProtection="1">
      <alignment horizontal="center" vertical="center"/>
      <protection locked="0"/>
    </xf>
    <xf numFmtId="170" fontId="5" fillId="2" borderId="23" xfId="0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170" fontId="11" fillId="0" borderId="24" xfId="0" applyNumberFormat="1" applyFont="1" applyBorder="1"/>
    <xf numFmtId="169" fontId="11" fillId="0" borderId="24" xfId="0" applyNumberFormat="1" applyFont="1" applyBorder="1"/>
    <xf numFmtId="170" fontId="11" fillId="5" borderId="24" xfId="0" applyNumberFormat="1" applyFont="1" applyFill="1" applyBorder="1"/>
    <xf numFmtId="169" fontId="11" fillId="5" borderId="24" xfId="0" applyNumberFormat="1" applyFont="1" applyFill="1" applyBorder="1"/>
    <xf numFmtId="170" fontId="11" fillId="5" borderId="25" xfId="0" applyNumberFormat="1" applyFont="1" applyFill="1" applyBorder="1"/>
    <xf numFmtId="169" fontId="11" fillId="5" borderId="25" xfId="0" applyNumberFormat="1" applyFont="1" applyFill="1" applyBorder="1"/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6" borderId="3" xfId="0" applyFont="1" applyFill="1" applyBorder="1" applyAlignment="1" applyProtection="1">
      <alignment horizontal="center" vertical="center"/>
      <protection locked="0"/>
    </xf>
    <xf numFmtId="168" fontId="13" fillId="0" borderId="12" xfId="0" applyNumberFormat="1" applyFont="1" applyBorder="1" applyProtection="1">
      <protection locked="0"/>
    </xf>
    <xf numFmtId="168" fontId="13" fillId="0" borderId="26" xfId="0" applyNumberFormat="1" applyFont="1" applyBorder="1" applyProtection="1">
      <protection locked="0"/>
    </xf>
    <xf numFmtId="168" fontId="13" fillId="0" borderId="5" xfId="0" applyNumberFormat="1" applyFont="1" applyBorder="1" applyProtection="1">
      <protection locked="0"/>
    </xf>
    <xf numFmtId="168" fontId="13" fillId="0" borderId="27" xfId="0" applyNumberFormat="1" applyFont="1" applyBorder="1" applyProtection="1">
      <protection locked="0"/>
    </xf>
    <xf numFmtId="168" fontId="13" fillId="0" borderId="4" xfId="0" applyNumberFormat="1" applyFont="1" applyBorder="1" applyProtection="1">
      <protection locked="0"/>
    </xf>
    <xf numFmtId="168" fontId="13" fillId="0" borderId="9" xfId="0" applyNumberFormat="1" applyFont="1" applyBorder="1" applyProtection="1">
      <protection locked="0"/>
    </xf>
    <xf numFmtId="168" fontId="13" fillId="0" borderId="6" xfId="0" applyNumberFormat="1" applyFont="1" applyBorder="1" applyProtection="1">
      <protection locked="0"/>
    </xf>
    <xf numFmtId="0" fontId="13" fillId="0" borderId="0" xfId="0" applyFont="1" applyProtection="1">
      <protection locked="0"/>
    </xf>
    <xf numFmtId="0" fontId="0" fillId="0" borderId="0" xfId="0" applyProtection="1">
      <protection hidden="1"/>
    </xf>
    <xf numFmtId="165" fontId="1" fillId="0" borderId="16" xfId="0" applyNumberFormat="1" applyFont="1" applyBorder="1" applyProtection="1">
      <protection hidden="1"/>
    </xf>
    <xf numFmtId="166" fontId="1" fillId="0" borderId="17" xfId="0" applyNumberFormat="1" applyFont="1" applyBorder="1" applyProtection="1">
      <protection hidden="1"/>
    </xf>
    <xf numFmtId="165" fontId="1" fillId="0" borderId="7" xfId="0" applyNumberFormat="1" applyFont="1" applyBorder="1" applyProtection="1">
      <protection hidden="1"/>
    </xf>
    <xf numFmtId="166" fontId="1" fillId="0" borderId="8" xfId="0" applyNumberFormat="1" applyFont="1" applyBorder="1" applyProtection="1">
      <protection hidden="1"/>
    </xf>
    <xf numFmtId="165" fontId="1" fillId="0" borderId="14" xfId="0" applyNumberFormat="1" applyFont="1" applyBorder="1" applyProtection="1">
      <protection hidden="1"/>
    </xf>
    <xf numFmtId="166" fontId="1" fillId="0" borderId="15" xfId="0" applyNumberFormat="1" applyFont="1" applyBorder="1" applyProtection="1">
      <protection hidden="1"/>
    </xf>
    <xf numFmtId="14" fontId="0" fillId="0" borderId="0" xfId="0" applyNumberFormat="1" applyProtection="1">
      <protection hidden="1"/>
    </xf>
    <xf numFmtId="169" fontId="5" fillId="2" borderId="18" xfId="0" applyNumberFormat="1" applyFont="1" applyFill="1" applyBorder="1" applyAlignment="1" applyProtection="1">
      <alignment horizontal="center"/>
      <protection hidden="1"/>
    </xf>
    <xf numFmtId="166" fontId="1" fillId="0" borderId="22" xfId="0" applyNumberFormat="1" applyFont="1" applyBorder="1" applyProtection="1">
      <protection hidden="1"/>
    </xf>
    <xf numFmtId="0" fontId="13" fillId="0" borderId="0" xfId="0" applyFont="1" applyProtection="1">
      <protection hidden="1"/>
    </xf>
    <xf numFmtId="169" fontId="0" fillId="0" borderId="0" xfId="0" applyNumberFormat="1" applyProtection="1">
      <protection hidden="1"/>
    </xf>
    <xf numFmtId="0" fontId="6" fillId="0" borderId="0" xfId="0" applyFont="1" applyProtection="1">
      <protection hidden="1"/>
    </xf>
    <xf numFmtId="14" fontId="0" fillId="0" borderId="28" xfId="0" applyNumberFormat="1" applyBorder="1" applyProtection="1">
      <protection hidden="1"/>
    </xf>
    <xf numFmtId="0" fontId="0" fillId="0" borderId="28" xfId="0" applyBorder="1" applyProtection="1">
      <protection hidden="1"/>
    </xf>
    <xf numFmtId="0" fontId="13" fillId="0" borderId="28" xfId="0" applyFont="1" applyBorder="1" applyProtection="1">
      <protection hidden="1"/>
    </xf>
    <xf numFmtId="0" fontId="0" fillId="0" borderId="29" xfId="0" applyBorder="1" applyProtection="1">
      <protection hidden="1"/>
    </xf>
    <xf numFmtId="14" fontId="0" fillId="0" borderId="29" xfId="0" applyNumberFormat="1" applyBorder="1" applyProtection="1">
      <protection hidden="1"/>
    </xf>
    <xf numFmtId="169" fontId="8" fillId="2" borderId="18" xfId="0" applyNumberFormat="1" applyFont="1" applyFill="1" applyBorder="1" applyAlignment="1" applyProtection="1">
      <alignment horizontal="center" vertical="center"/>
      <protection hidden="1"/>
    </xf>
    <xf numFmtId="169" fontId="15" fillId="0" borderId="0" xfId="0" applyNumberFormat="1" applyFont="1" applyAlignment="1" applyProtection="1">
      <alignment vertical="center"/>
      <protection hidden="1"/>
    </xf>
    <xf numFmtId="169" fontId="15" fillId="2" borderId="18" xfId="0" applyNumberFormat="1" applyFont="1" applyFill="1" applyBorder="1" applyAlignment="1" applyProtection="1">
      <alignment horizontal="center" vertical="center"/>
      <protection hidden="1"/>
    </xf>
    <xf numFmtId="0" fontId="13" fillId="0" borderId="29" xfId="0" applyFont="1" applyBorder="1" applyProtection="1">
      <protection locked="0"/>
    </xf>
    <xf numFmtId="14" fontId="14" fillId="0" borderId="0" xfId="0" applyNumberFormat="1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168" fontId="13" fillId="0" borderId="27" xfId="0" applyNumberFormat="1" applyFont="1" applyBorder="1" applyProtection="1">
      <protection locked="0" hidden="1"/>
    </xf>
    <xf numFmtId="168" fontId="13" fillId="0" borderId="10" xfId="0" applyNumberFormat="1" applyFont="1" applyBorder="1" applyProtection="1">
      <protection locked="0" hidden="1"/>
    </xf>
    <xf numFmtId="168" fontId="13" fillId="0" borderId="9" xfId="0" applyNumberFormat="1" applyFont="1" applyBorder="1" applyProtection="1">
      <protection locked="0" hidden="1"/>
    </xf>
    <xf numFmtId="0" fontId="13" fillId="0" borderId="0" xfId="0" applyFont="1" applyProtection="1">
      <protection locked="0" hidden="1"/>
    </xf>
    <xf numFmtId="0" fontId="13" fillId="0" borderId="29" xfId="0" applyFont="1" applyBorder="1" applyProtection="1">
      <protection locked="0" hidden="1"/>
    </xf>
    <xf numFmtId="164" fontId="2" fillId="0" borderId="0" xfId="0" applyNumberFormat="1" applyFont="1" applyAlignment="1" applyProtection="1">
      <alignment horizontal="center" vertical="center"/>
      <protection hidden="1"/>
    </xf>
    <xf numFmtId="14" fontId="15" fillId="2" borderId="19" xfId="0" applyNumberFormat="1" applyFont="1" applyFill="1" applyBorder="1" applyAlignment="1" applyProtection="1">
      <alignment horizontal="center" vertical="center"/>
      <protection locked="0"/>
    </xf>
    <xf numFmtId="14" fontId="15" fillId="2" borderId="20" xfId="0" applyNumberFormat="1" applyFont="1" applyFill="1" applyBorder="1" applyAlignment="1" applyProtection="1">
      <alignment horizontal="center" vertical="center"/>
      <protection locked="0"/>
    </xf>
    <xf numFmtId="14" fontId="15" fillId="2" borderId="21" xfId="0" applyNumberFormat="1" applyFont="1" applyFill="1" applyBorder="1" applyAlignment="1" applyProtection="1">
      <alignment horizontal="center" vertical="center"/>
      <protection locked="0"/>
    </xf>
    <xf numFmtId="0" fontId="3" fillId="6" borderId="1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14" fontId="16" fillId="2" borderId="20" xfId="0" applyNumberFormat="1" applyFont="1" applyFill="1" applyBorder="1" applyAlignment="1" applyProtection="1">
      <alignment horizontal="center" vertical="center"/>
      <protection locked="0"/>
    </xf>
    <xf numFmtId="14" fontId="16" fillId="2" borderId="21" xfId="0" applyNumberFormat="1" applyFont="1" applyFill="1" applyBorder="1" applyAlignment="1" applyProtection="1">
      <alignment horizontal="center" vertical="center"/>
      <protection locked="0"/>
    </xf>
    <xf numFmtId="0" fontId="12" fillId="6" borderId="11" xfId="0" applyFont="1" applyFill="1" applyBorder="1" applyAlignment="1" applyProtection="1">
      <alignment horizontal="center" vertical="center"/>
      <protection locked="0"/>
    </xf>
    <xf numFmtId="14" fontId="5" fillId="2" borderId="19" xfId="0" applyNumberFormat="1" applyFont="1" applyFill="1" applyBorder="1" applyAlignment="1" applyProtection="1">
      <alignment horizontal="center"/>
      <protection hidden="1"/>
    </xf>
    <xf numFmtId="14" fontId="5" fillId="2" borderId="20" xfId="0" applyNumberFormat="1" applyFont="1" applyFill="1" applyBorder="1" applyAlignment="1" applyProtection="1">
      <alignment horizontal="center"/>
      <protection hidden="1"/>
    </xf>
    <xf numFmtId="14" fontId="5" fillId="2" borderId="21" xfId="0" applyNumberFormat="1" applyFont="1" applyFill="1" applyBorder="1" applyAlignment="1" applyProtection="1">
      <alignment horizontal="center"/>
      <protection hidden="1"/>
    </xf>
    <xf numFmtId="14" fontId="8" fillId="2" borderId="19" xfId="0" applyNumberFormat="1" applyFont="1" applyFill="1" applyBorder="1" applyAlignment="1" applyProtection="1">
      <alignment horizontal="center" vertical="center"/>
      <protection locked="0"/>
    </xf>
    <xf numFmtId="14" fontId="8" fillId="2" borderId="20" xfId="0" applyNumberFormat="1" applyFont="1" applyFill="1" applyBorder="1" applyAlignment="1" applyProtection="1">
      <alignment horizontal="center" vertical="center"/>
      <protection locked="0"/>
    </xf>
    <xf numFmtId="14" fontId="8" fillId="2" borderId="21" xfId="0" applyNumberFormat="1" applyFont="1" applyFill="1" applyBorder="1" applyAlignment="1" applyProtection="1">
      <alignment horizontal="center" vertical="center"/>
      <protection locked="0"/>
    </xf>
  </cellXfs>
  <cellStyles count="1">
    <cellStyle name="Standard" xfId="0" builtinId="0"/>
  </cellStyles>
  <dxfs count="26">
    <dxf>
      <fill>
        <patternFill>
          <bgColor theme="5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office-lernen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36</xdr:row>
      <xdr:rowOff>105097</xdr:rowOff>
    </xdr:from>
    <xdr:to>
      <xdr:col>6</xdr:col>
      <xdr:colOff>930275</xdr:colOff>
      <xdr:row>37</xdr:row>
      <xdr:rowOff>180974</xdr:rowOff>
    </xdr:to>
    <xdr:pic>
      <xdr:nvPicPr>
        <xdr:cNvPr id="3" name="Grafik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DBC290-F8C8-4D29-8B5A-CACCEEC1B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9058597"/>
          <a:ext cx="1571625" cy="26637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36</xdr:row>
      <xdr:rowOff>105097</xdr:rowOff>
    </xdr:from>
    <xdr:to>
      <xdr:col>6</xdr:col>
      <xdr:colOff>930275</xdr:colOff>
      <xdr:row>37</xdr:row>
      <xdr:rowOff>180974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1D2B71-ADF9-4DA5-B664-25AF96F12A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9058597"/>
          <a:ext cx="1571625" cy="26637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35</xdr:row>
      <xdr:rowOff>105097</xdr:rowOff>
    </xdr:from>
    <xdr:to>
      <xdr:col>6</xdr:col>
      <xdr:colOff>930275</xdr:colOff>
      <xdr:row>36</xdr:row>
      <xdr:rowOff>32807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AD8BFA-1AE6-4F50-ABBE-321CAD521B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9058597"/>
          <a:ext cx="1571625" cy="26637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36</xdr:row>
      <xdr:rowOff>105097</xdr:rowOff>
    </xdr:from>
    <xdr:to>
      <xdr:col>6</xdr:col>
      <xdr:colOff>930275</xdr:colOff>
      <xdr:row>37</xdr:row>
      <xdr:rowOff>180974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040C4A6-742B-401A-80DA-A396732C02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9058597"/>
          <a:ext cx="1571625" cy="26637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36</xdr:row>
      <xdr:rowOff>105097</xdr:rowOff>
    </xdr:from>
    <xdr:to>
      <xdr:col>6</xdr:col>
      <xdr:colOff>930275</xdr:colOff>
      <xdr:row>37</xdr:row>
      <xdr:rowOff>171449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8D07D9-B1F7-4B9C-AC81-41ED790721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9058597"/>
          <a:ext cx="1571625" cy="2663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36</xdr:row>
      <xdr:rowOff>105097</xdr:rowOff>
    </xdr:from>
    <xdr:to>
      <xdr:col>6</xdr:col>
      <xdr:colOff>930275</xdr:colOff>
      <xdr:row>37</xdr:row>
      <xdr:rowOff>180974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79249A-11E1-4C7C-B31A-5B65479AFF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9058597"/>
          <a:ext cx="1571625" cy="26637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36</xdr:row>
      <xdr:rowOff>105097</xdr:rowOff>
    </xdr:from>
    <xdr:to>
      <xdr:col>6</xdr:col>
      <xdr:colOff>930275</xdr:colOff>
      <xdr:row>37</xdr:row>
      <xdr:rowOff>180974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F39628-9871-47F7-AB5A-AAE72A3441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9058597"/>
          <a:ext cx="1571625" cy="26637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37</xdr:row>
      <xdr:rowOff>105097</xdr:rowOff>
    </xdr:from>
    <xdr:to>
      <xdr:col>6</xdr:col>
      <xdr:colOff>930275</xdr:colOff>
      <xdr:row>38</xdr:row>
      <xdr:rowOff>180974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5159DD-8B0A-4B63-8D66-DCFAF38B5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9058597"/>
          <a:ext cx="1571625" cy="26637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36</xdr:row>
      <xdr:rowOff>105097</xdr:rowOff>
    </xdr:from>
    <xdr:to>
      <xdr:col>6</xdr:col>
      <xdr:colOff>930275</xdr:colOff>
      <xdr:row>37</xdr:row>
      <xdr:rowOff>180974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4D8A0A-3DA2-475C-824F-FDDB83D67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9058597"/>
          <a:ext cx="1571625" cy="26637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37</xdr:row>
      <xdr:rowOff>105097</xdr:rowOff>
    </xdr:from>
    <xdr:to>
      <xdr:col>6</xdr:col>
      <xdr:colOff>930275</xdr:colOff>
      <xdr:row>38</xdr:row>
      <xdr:rowOff>180974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B96DF5-3DFD-4E08-BA28-817EA07B8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9058597"/>
          <a:ext cx="1571625" cy="26637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37</xdr:row>
      <xdr:rowOff>105097</xdr:rowOff>
    </xdr:from>
    <xdr:to>
      <xdr:col>6</xdr:col>
      <xdr:colOff>930275</xdr:colOff>
      <xdr:row>38</xdr:row>
      <xdr:rowOff>180974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58461C-220B-43C1-930D-A958A8E99C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9058597"/>
          <a:ext cx="1571625" cy="26637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533400</xdr:colOff>
      <xdr:row>35</xdr:row>
      <xdr:rowOff>105097</xdr:rowOff>
    </xdr:from>
    <xdr:to>
      <xdr:col>6</xdr:col>
      <xdr:colOff>930275</xdr:colOff>
      <xdr:row>36</xdr:row>
      <xdr:rowOff>32807</xdr:rowOff>
    </xdr:to>
    <xdr:pic>
      <xdr:nvPicPr>
        <xdr:cNvPr id="2" name="Grafi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54CC9C-03D6-46E1-8C0C-2840E2963F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33800" y="9058597"/>
          <a:ext cx="1571625" cy="2663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I38"/>
  <sheetViews>
    <sheetView showGridLines="0" tabSelected="1" zoomScale="90" zoomScaleNormal="9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5" sqref="D5"/>
    </sheetView>
  </sheetViews>
  <sheetFormatPr baseColWidth="10" defaultColWidth="11.42578125" defaultRowHeight="15" x14ac:dyDescent="0.25"/>
  <cols>
    <col min="1" max="1" width="2.28515625" style="40" customWidth="1"/>
    <col min="2" max="3" width="7.140625" style="40" customWidth="1"/>
    <col min="4" max="7" width="17.5703125" style="40" customWidth="1"/>
    <col min="8" max="8" width="14.5703125" style="1" customWidth="1"/>
    <col min="9" max="9" width="11.42578125" style="1"/>
    <col min="10" max="16384" width="11.42578125" style="40"/>
  </cols>
  <sheetData>
    <row r="1" spans="2:9" ht="39" customHeight="1" x14ac:dyDescent="0.25">
      <c r="B1" s="69">
        <v>45658</v>
      </c>
      <c r="C1" s="69"/>
      <c r="D1" s="69"/>
      <c r="E1" s="69"/>
      <c r="F1" s="69"/>
      <c r="G1" s="69"/>
    </row>
    <row r="2" spans="2:9" ht="24" customHeight="1" x14ac:dyDescent="0.25">
      <c r="B2" s="74" t="s">
        <v>0</v>
      </c>
      <c r="C2" s="74"/>
      <c r="D2" s="74"/>
      <c r="E2" s="74"/>
      <c r="F2" s="74"/>
      <c r="G2" s="74"/>
    </row>
    <row r="3" spans="2:9" ht="24" customHeight="1" thickBot="1" x14ac:dyDescent="0.3">
      <c r="B3" s="73" t="s">
        <v>5</v>
      </c>
      <c r="C3" s="73"/>
      <c r="D3" s="30" t="s">
        <v>1</v>
      </c>
      <c r="E3" s="31" t="s">
        <v>2</v>
      </c>
      <c r="F3" s="31" t="s">
        <v>3</v>
      </c>
      <c r="G3" s="30" t="s">
        <v>4</v>
      </c>
    </row>
    <row r="4" spans="2:9" ht="19.5" thickTop="1" x14ac:dyDescent="0.3">
      <c r="B4" s="41">
        <f>B1</f>
        <v>45658</v>
      </c>
      <c r="C4" s="42">
        <f>B4</f>
        <v>45658</v>
      </c>
      <c r="D4" s="32"/>
      <c r="E4" s="33"/>
      <c r="F4" s="33"/>
      <c r="G4" s="64" t="str">
        <f t="shared" ref="G4:G8" si="0">IF(E4,IF(D4,IF(D4&gt;E4,E4+"24:00"-D4,E4-D4)-F4,""),"")</f>
        <v/>
      </c>
    </row>
    <row r="5" spans="2:9" ht="18.75" x14ac:dyDescent="0.3">
      <c r="B5" s="43">
        <f>B4+1</f>
        <v>45659</v>
      </c>
      <c r="C5" s="44">
        <f>B5</f>
        <v>45659</v>
      </c>
      <c r="D5" s="34">
        <v>0.33333333333333331</v>
      </c>
      <c r="E5" s="35">
        <v>0.6875</v>
      </c>
      <c r="F5" s="35">
        <v>2.0833333333333332E-2</v>
      </c>
      <c r="G5" s="64">
        <f t="shared" si="0"/>
        <v>0.33333333333333337</v>
      </c>
    </row>
    <row r="6" spans="2:9" ht="18.75" x14ac:dyDescent="0.3">
      <c r="B6" s="43">
        <f t="shared" ref="B6:B34" si="1">B5+1</f>
        <v>45660</v>
      </c>
      <c r="C6" s="44">
        <f t="shared" ref="C6:C34" si="2">B6</f>
        <v>45660</v>
      </c>
      <c r="D6" s="36"/>
      <c r="E6" s="36"/>
      <c r="F6" s="36"/>
      <c r="G6" s="65" t="str">
        <f t="shared" si="0"/>
        <v/>
      </c>
    </row>
    <row r="7" spans="2:9" ht="18.75" x14ac:dyDescent="0.3">
      <c r="B7" s="43">
        <f t="shared" si="1"/>
        <v>45661</v>
      </c>
      <c r="C7" s="44">
        <f t="shared" si="2"/>
        <v>45661</v>
      </c>
      <c r="D7" s="36"/>
      <c r="E7" s="36"/>
      <c r="F7" s="36"/>
      <c r="G7" s="65" t="str">
        <f t="shared" si="0"/>
        <v/>
      </c>
    </row>
    <row r="8" spans="2:9" ht="18.75" x14ac:dyDescent="0.3">
      <c r="B8" s="43">
        <f t="shared" si="1"/>
        <v>45662</v>
      </c>
      <c r="C8" s="44">
        <f t="shared" si="2"/>
        <v>45662</v>
      </c>
      <c r="D8" s="36"/>
      <c r="E8" s="36"/>
      <c r="F8" s="36"/>
      <c r="G8" s="65" t="str">
        <f t="shared" si="0"/>
        <v/>
      </c>
      <c r="I8" s="4"/>
    </row>
    <row r="9" spans="2:9" ht="18.75" x14ac:dyDescent="0.3">
      <c r="B9" s="43">
        <f t="shared" si="1"/>
        <v>45663</v>
      </c>
      <c r="C9" s="44">
        <f t="shared" si="2"/>
        <v>45663</v>
      </c>
      <c r="D9" s="36"/>
      <c r="E9" s="36"/>
      <c r="F9" s="36"/>
      <c r="G9" s="65" t="str">
        <f>IF(E9,IF(D9,IF(D9&gt;E9,E9+"24:00"-D9,E9-D9)-F9,""),"")</f>
        <v/>
      </c>
    </row>
    <row r="10" spans="2:9" ht="18.75" x14ac:dyDescent="0.3">
      <c r="B10" s="43">
        <f t="shared" si="1"/>
        <v>45664</v>
      </c>
      <c r="C10" s="44">
        <f t="shared" si="2"/>
        <v>45664</v>
      </c>
      <c r="D10" s="36"/>
      <c r="E10" s="36"/>
      <c r="F10" s="36"/>
      <c r="G10" s="65" t="str">
        <f t="shared" ref="G10:G34" si="3">IF(E10,IF(D10,IF(D10&gt;E10,E10+"24:00"-D10,E10-D10)-F10,""),"")</f>
        <v/>
      </c>
    </row>
    <row r="11" spans="2:9" ht="18.75" x14ac:dyDescent="0.3">
      <c r="B11" s="43">
        <f t="shared" si="1"/>
        <v>45665</v>
      </c>
      <c r="C11" s="44">
        <f t="shared" si="2"/>
        <v>45665</v>
      </c>
      <c r="D11" s="36"/>
      <c r="E11" s="36"/>
      <c r="F11" s="36"/>
      <c r="G11" s="65" t="str">
        <f t="shared" si="3"/>
        <v/>
      </c>
    </row>
    <row r="12" spans="2:9" ht="18.75" x14ac:dyDescent="0.3">
      <c r="B12" s="43">
        <f t="shared" si="1"/>
        <v>45666</v>
      </c>
      <c r="C12" s="44">
        <f t="shared" si="2"/>
        <v>45666</v>
      </c>
      <c r="D12" s="36"/>
      <c r="E12" s="36"/>
      <c r="F12" s="36"/>
      <c r="G12" s="65" t="str">
        <f t="shared" si="3"/>
        <v/>
      </c>
    </row>
    <row r="13" spans="2:9" ht="18.75" x14ac:dyDescent="0.3">
      <c r="B13" s="43">
        <f t="shared" si="1"/>
        <v>45667</v>
      </c>
      <c r="C13" s="44">
        <f t="shared" si="2"/>
        <v>45667</v>
      </c>
      <c r="D13" s="36"/>
      <c r="E13" s="36"/>
      <c r="F13" s="36"/>
      <c r="G13" s="65" t="str">
        <f t="shared" si="3"/>
        <v/>
      </c>
    </row>
    <row r="14" spans="2:9" ht="18.75" x14ac:dyDescent="0.3">
      <c r="B14" s="43">
        <f t="shared" si="1"/>
        <v>45668</v>
      </c>
      <c r="C14" s="44">
        <f t="shared" si="2"/>
        <v>45668</v>
      </c>
      <c r="D14" s="36"/>
      <c r="E14" s="36"/>
      <c r="F14" s="36"/>
      <c r="G14" s="65" t="str">
        <f t="shared" si="3"/>
        <v/>
      </c>
    </row>
    <row r="15" spans="2:9" ht="18.75" x14ac:dyDescent="0.3">
      <c r="B15" s="43">
        <f t="shared" si="1"/>
        <v>45669</v>
      </c>
      <c r="C15" s="44">
        <f t="shared" si="2"/>
        <v>45669</v>
      </c>
      <c r="D15" s="36"/>
      <c r="E15" s="36"/>
      <c r="F15" s="36"/>
      <c r="G15" s="65" t="str">
        <f t="shared" si="3"/>
        <v/>
      </c>
    </row>
    <row r="16" spans="2:9" ht="18.75" x14ac:dyDescent="0.3">
      <c r="B16" s="43">
        <f t="shared" si="1"/>
        <v>45670</v>
      </c>
      <c r="C16" s="44">
        <f t="shared" si="2"/>
        <v>45670</v>
      </c>
      <c r="D16" s="36"/>
      <c r="E16" s="36"/>
      <c r="F16" s="36"/>
      <c r="G16" s="65" t="str">
        <f t="shared" si="3"/>
        <v/>
      </c>
    </row>
    <row r="17" spans="2:7" ht="18.75" x14ac:dyDescent="0.3">
      <c r="B17" s="43">
        <f t="shared" si="1"/>
        <v>45671</v>
      </c>
      <c r="C17" s="44">
        <f t="shared" si="2"/>
        <v>45671</v>
      </c>
      <c r="D17" s="36"/>
      <c r="E17" s="36"/>
      <c r="F17" s="36"/>
      <c r="G17" s="65" t="str">
        <f t="shared" si="3"/>
        <v/>
      </c>
    </row>
    <row r="18" spans="2:7" ht="18.75" x14ac:dyDescent="0.3">
      <c r="B18" s="43">
        <f t="shared" si="1"/>
        <v>45672</v>
      </c>
      <c r="C18" s="44">
        <f t="shared" si="2"/>
        <v>45672</v>
      </c>
      <c r="D18" s="36"/>
      <c r="E18" s="36"/>
      <c r="F18" s="36"/>
      <c r="G18" s="65" t="str">
        <f t="shared" si="3"/>
        <v/>
      </c>
    </row>
    <row r="19" spans="2:7" ht="18.75" x14ac:dyDescent="0.3">
      <c r="B19" s="43">
        <f t="shared" si="1"/>
        <v>45673</v>
      </c>
      <c r="C19" s="44">
        <f t="shared" si="2"/>
        <v>45673</v>
      </c>
      <c r="D19" s="36"/>
      <c r="E19" s="36"/>
      <c r="F19" s="36"/>
      <c r="G19" s="65" t="str">
        <f t="shared" si="3"/>
        <v/>
      </c>
    </row>
    <row r="20" spans="2:7" ht="18.75" x14ac:dyDescent="0.3">
      <c r="B20" s="43">
        <f t="shared" si="1"/>
        <v>45674</v>
      </c>
      <c r="C20" s="44">
        <f t="shared" si="2"/>
        <v>45674</v>
      </c>
      <c r="D20" s="36"/>
      <c r="E20" s="36"/>
      <c r="F20" s="36"/>
      <c r="G20" s="65" t="str">
        <f t="shared" si="3"/>
        <v/>
      </c>
    </row>
    <row r="21" spans="2:7" ht="18.75" x14ac:dyDescent="0.3">
      <c r="B21" s="43">
        <f t="shared" si="1"/>
        <v>45675</v>
      </c>
      <c r="C21" s="44">
        <f t="shared" si="2"/>
        <v>45675</v>
      </c>
      <c r="D21" s="36"/>
      <c r="E21" s="36"/>
      <c r="F21" s="36"/>
      <c r="G21" s="65" t="str">
        <f t="shared" si="3"/>
        <v/>
      </c>
    </row>
    <row r="22" spans="2:7" ht="18.75" x14ac:dyDescent="0.3">
      <c r="B22" s="43">
        <f t="shared" si="1"/>
        <v>45676</v>
      </c>
      <c r="C22" s="44">
        <f t="shared" si="2"/>
        <v>45676</v>
      </c>
      <c r="D22" s="36"/>
      <c r="E22" s="36"/>
      <c r="F22" s="36"/>
      <c r="G22" s="65" t="str">
        <f t="shared" si="3"/>
        <v/>
      </c>
    </row>
    <row r="23" spans="2:7" ht="18.75" x14ac:dyDescent="0.3">
      <c r="B23" s="43">
        <f t="shared" si="1"/>
        <v>45677</v>
      </c>
      <c r="C23" s="44">
        <f t="shared" si="2"/>
        <v>45677</v>
      </c>
      <c r="D23" s="36"/>
      <c r="E23" s="36"/>
      <c r="F23" s="36"/>
      <c r="G23" s="65" t="str">
        <f t="shared" si="3"/>
        <v/>
      </c>
    </row>
    <row r="24" spans="2:7" ht="18.75" x14ac:dyDescent="0.3">
      <c r="B24" s="43">
        <f t="shared" si="1"/>
        <v>45678</v>
      </c>
      <c r="C24" s="44">
        <f t="shared" si="2"/>
        <v>45678</v>
      </c>
      <c r="D24" s="36"/>
      <c r="E24" s="36"/>
      <c r="F24" s="36"/>
      <c r="G24" s="65" t="str">
        <f t="shared" si="3"/>
        <v/>
      </c>
    </row>
    <row r="25" spans="2:7" ht="18.75" x14ac:dyDescent="0.3">
      <c r="B25" s="43">
        <f t="shared" si="1"/>
        <v>45679</v>
      </c>
      <c r="C25" s="44">
        <f t="shared" si="2"/>
        <v>45679</v>
      </c>
      <c r="D25" s="36"/>
      <c r="E25" s="36"/>
      <c r="F25" s="36"/>
      <c r="G25" s="65" t="str">
        <f t="shared" si="3"/>
        <v/>
      </c>
    </row>
    <row r="26" spans="2:7" ht="18.75" x14ac:dyDescent="0.3">
      <c r="B26" s="43">
        <f t="shared" si="1"/>
        <v>45680</v>
      </c>
      <c r="C26" s="44">
        <f t="shared" si="2"/>
        <v>45680</v>
      </c>
      <c r="D26" s="36"/>
      <c r="E26" s="36"/>
      <c r="F26" s="36"/>
      <c r="G26" s="65" t="str">
        <f t="shared" si="3"/>
        <v/>
      </c>
    </row>
    <row r="27" spans="2:7" ht="18.75" x14ac:dyDescent="0.3">
      <c r="B27" s="43">
        <f t="shared" si="1"/>
        <v>45681</v>
      </c>
      <c r="C27" s="44">
        <f t="shared" si="2"/>
        <v>45681</v>
      </c>
      <c r="D27" s="36"/>
      <c r="E27" s="36"/>
      <c r="F27" s="36"/>
      <c r="G27" s="65" t="str">
        <f t="shared" si="3"/>
        <v/>
      </c>
    </row>
    <row r="28" spans="2:7" ht="18.75" x14ac:dyDescent="0.3">
      <c r="B28" s="43">
        <f t="shared" si="1"/>
        <v>45682</v>
      </c>
      <c r="C28" s="44">
        <f t="shared" si="2"/>
        <v>45682</v>
      </c>
      <c r="D28" s="36"/>
      <c r="E28" s="36"/>
      <c r="F28" s="36"/>
      <c r="G28" s="65" t="str">
        <f t="shared" si="3"/>
        <v/>
      </c>
    </row>
    <row r="29" spans="2:7" ht="18.75" x14ac:dyDescent="0.3">
      <c r="B29" s="43">
        <f t="shared" si="1"/>
        <v>45683</v>
      </c>
      <c r="C29" s="44">
        <f t="shared" si="2"/>
        <v>45683</v>
      </c>
      <c r="D29" s="36"/>
      <c r="E29" s="36"/>
      <c r="F29" s="36"/>
      <c r="G29" s="65" t="str">
        <f t="shared" si="3"/>
        <v/>
      </c>
    </row>
    <row r="30" spans="2:7" ht="18.75" x14ac:dyDescent="0.3">
      <c r="B30" s="43">
        <f t="shared" si="1"/>
        <v>45684</v>
      </c>
      <c r="C30" s="44">
        <f t="shared" si="2"/>
        <v>45684</v>
      </c>
      <c r="D30" s="36"/>
      <c r="E30" s="36"/>
      <c r="F30" s="36"/>
      <c r="G30" s="65" t="str">
        <f t="shared" si="3"/>
        <v/>
      </c>
    </row>
    <row r="31" spans="2:7" ht="18.75" x14ac:dyDescent="0.3">
      <c r="B31" s="43">
        <f t="shared" si="1"/>
        <v>45685</v>
      </c>
      <c r="C31" s="44">
        <f t="shared" si="2"/>
        <v>45685</v>
      </c>
      <c r="D31" s="36"/>
      <c r="E31" s="36"/>
      <c r="F31" s="36"/>
      <c r="G31" s="65" t="str">
        <f t="shared" si="3"/>
        <v/>
      </c>
    </row>
    <row r="32" spans="2:7" ht="18.75" x14ac:dyDescent="0.3">
      <c r="B32" s="43">
        <f t="shared" si="1"/>
        <v>45686</v>
      </c>
      <c r="C32" s="44">
        <f t="shared" si="2"/>
        <v>45686</v>
      </c>
      <c r="D32" s="36"/>
      <c r="E32" s="36"/>
      <c r="F32" s="36"/>
      <c r="G32" s="65" t="str">
        <f t="shared" si="3"/>
        <v/>
      </c>
    </row>
    <row r="33" spans="2:7" ht="18.75" x14ac:dyDescent="0.3">
      <c r="B33" s="43">
        <f t="shared" si="1"/>
        <v>45687</v>
      </c>
      <c r="C33" s="44">
        <f t="shared" si="2"/>
        <v>45687</v>
      </c>
      <c r="D33" s="36"/>
      <c r="E33" s="36"/>
      <c r="F33" s="36"/>
      <c r="G33" s="65" t="str">
        <f t="shared" si="3"/>
        <v/>
      </c>
    </row>
    <row r="34" spans="2:7" ht="19.5" thickBot="1" x14ac:dyDescent="0.35">
      <c r="B34" s="45">
        <f t="shared" si="1"/>
        <v>45688</v>
      </c>
      <c r="C34" s="46">
        <f t="shared" si="2"/>
        <v>45688</v>
      </c>
      <c r="D34" s="37"/>
      <c r="E34" s="37"/>
      <c r="F34" s="37"/>
      <c r="G34" s="66" t="str">
        <f t="shared" si="3"/>
        <v/>
      </c>
    </row>
    <row r="35" spans="2:7" ht="16.5" thickTop="1" thickBot="1" x14ac:dyDescent="0.3">
      <c r="B35" s="47"/>
    </row>
    <row r="36" spans="2:7" ht="27" customHeight="1" thickBot="1" x14ac:dyDescent="0.3">
      <c r="B36" s="70" t="s">
        <v>43</v>
      </c>
      <c r="C36" s="71"/>
      <c r="D36" s="71"/>
      <c r="E36" s="71"/>
      <c r="F36" s="72"/>
      <c r="G36" s="60">
        <f>SUM(G4:G34)</f>
        <v>0.33333333333333337</v>
      </c>
    </row>
    <row r="37" spans="2:7" x14ac:dyDescent="0.25">
      <c r="B37" s="47"/>
    </row>
    <row r="38" spans="2:7" x14ac:dyDescent="0.25">
      <c r="B38" s="47"/>
    </row>
  </sheetData>
  <sheetProtection algorithmName="SHA-512" hashValue="h+vY4Na6iiIxJ2plTfMs5BlIwLafMSax0fu+CuqaJ0YPEJ67lOjaNjJpypG3bfeQ3nuu++wAkTn6hr5fCGmD0A==" saltValue="ZbS5ztIwDa5t9I+u4SslCQ==" spinCount="100000" sheet="1" objects="1" scenarios="1" formatCells="0" formatColumns="0" formatRows="0"/>
  <customSheetViews>
    <customSheetView guid="{4652D98A-10A8-4A41-BE02-6BC110D8BB01}" showPageBreaks="1" showGridLines="0" fitToPage="1">
      <pane xSplit="4" ySplit="4" topLeftCell="E10" activePane="bottomRight" state="frozen"/>
      <selection pane="bottomRight" sqref="A1:H38"/>
      <pageMargins left="0.70866141732283472" right="0.70866141732283472" top="0.74803149606299213" bottom="0.74803149606299213" header="0.31496062992125984" footer="0.31496062992125984"/>
      <printOptions horizontalCentered="1" verticalCentered="1"/>
      <pageSetup paperSize="9" orientation="portrait" r:id="rId1"/>
    </customSheetView>
  </customSheetViews>
  <mergeCells count="4">
    <mergeCell ref="B1:G1"/>
    <mergeCell ref="B36:F36"/>
    <mergeCell ref="B3:C3"/>
    <mergeCell ref="B2:G2"/>
  </mergeCells>
  <conditionalFormatting sqref="B4:G34">
    <cfRule type="expression" dxfId="24" priority="3" stopIfTrue="1">
      <formula>WEEKDAY($B4,2)&gt;5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stopIfTrue="1" id="{10AA0B1C-E866-4B1A-9480-1A06273654DF}">
            <xm:f>MATCH($B4,Feiertage!$B$2:$B$49,0)&gt;0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B4:G34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I38"/>
  <sheetViews>
    <sheetView showGridLines="0" zoomScale="90" zoomScaleNormal="9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1.42578125" defaultRowHeight="15" x14ac:dyDescent="0.25"/>
  <cols>
    <col min="1" max="1" width="2.28515625" style="40" customWidth="1"/>
    <col min="2" max="3" width="7.140625" style="40" customWidth="1"/>
    <col min="4" max="7" width="17.5703125" style="40" customWidth="1"/>
    <col min="8" max="8" width="14.5703125" style="1" customWidth="1"/>
    <col min="9" max="9" width="11.42578125" style="1"/>
    <col min="10" max="16384" width="11.42578125" style="40"/>
  </cols>
  <sheetData>
    <row r="1" spans="2:9" ht="39" customHeight="1" x14ac:dyDescent="0.25">
      <c r="B1" s="69">
        <v>45931</v>
      </c>
      <c r="C1" s="69"/>
      <c r="D1" s="69"/>
      <c r="E1" s="69"/>
      <c r="F1" s="69"/>
      <c r="G1" s="69"/>
    </row>
    <row r="2" spans="2:9" ht="24" customHeight="1" x14ac:dyDescent="0.25">
      <c r="B2" s="74" t="s">
        <v>0</v>
      </c>
      <c r="C2" s="74"/>
      <c r="D2" s="74"/>
      <c r="E2" s="74"/>
      <c r="F2" s="74"/>
      <c r="G2" s="74"/>
    </row>
    <row r="3" spans="2:9" ht="24" customHeight="1" thickBot="1" x14ac:dyDescent="0.3">
      <c r="B3" s="77" t="s">
        <v>5</v>
      </c>
      <c r="C3" s="77"/>
      <c r="D3" s="30" t="s">
        <v>1</v>
      </c>
      <c r="E3" s="31" t="s">
        <v>2</v>
      </c>
      <c r="F3" s="31" t="s">
        <v>3</v>
      </c>
      <c r="G3" s="30" t="s">
        <v>4</v>
      </c>
    </row>
    <row r="4" spans="2:9" ht="19.5" thickTop="1" x14ac:dyDescent="0.3">
      <c r="B4" s="41">
        <f>B1</f>
        <v>45931</v>
      </c>
      <c r="C4" s="42">
        <f>B4</f>
        <v>45931</v>
      </c>
      <c r="D4" s="34"/>
      <c r="E4" s="38"/>
      <c r="F4" s="38"/>
      <c r="G4" s="65" t="str">
        <f t="shared" ref="G4:G8" si="0">IF(E4,IF(D4,IF(D4&gt;E4,E4+"24:00"-D4,E4-D4)-F4,""),"")</f>
        <v/>
      </c>
    </row>
    <row r="5" spans="2:9" ht="18.75" x14ac:dyDescent="0.3">
      <c r="B5" s="43">
        <f>B4+1</f>
        <v>45932</v>
      </c>
      <c r="C5" s="44">
        <f>B5</f>
        <v>45932</v>
      </c>
      <c r="D5" s="36"/>
      <c r="E5" s="36"/>
      <c r="F5" s="36"/>
      <c r="G5" s="65" t="str">
        <f t="shared" si="0"/>
        <v/>
      </c>
    </row>
    <row r="6" spans="2:9" ht="18.75" x14ac:dyDescent="0.3">
      <c r="B6" s="43">
        <f t="shared" ref="B6:B34" si="1">B5+1</f>
        <v>45933</v>
      </c>
      <c r="C6" s="44">
        <f t="shared" ref="C6:C34" si="2">B6</f>
        <v>45933</v>
      </c>
      <c r="D6" s="36"/>
      <c r="E6" s="36"/>
      <c r="F6" s="36"/>
      <c r="G6" s="65" t="str">
        <f t="shared" si="0"/>
        <v/>
      </c>
    </row>
    <row r="7" spans="2:9" ht="18.75" x14ac:dyDescent="0.3">
      <c r="B7" s="43">
        <f t="shared" si="1"/>
        <v>45934</v>
      </c>
      <c r="C7" s="44">
        <f t="shared" si="2"/>
        <v>45934</v>
      </c>
      <c r="D7" s="36"/>
      <c r="E7" s="36"/>
      <c r="F7" s="36"/>
      <c r="G7" s="65" t="str">
        <f t="shared" si="0"/>
        <v/>
      </c>
    </row>
    <row r="8" spans="2:9" ht="18.75" x14ac:dyDescent="0.3">
      <c r="B8" s="43">
        <f t="shared" si="1"/>
        <v>45935</v>
      </c>
      <c r="C8" s="44">
        <f t="shared" si="2"/>
        <v>45935</v>
      </c>
      <c r="D8" s="36"/>
      <c r="E8" s="36"/>
      <c r="F8" s="36"/>
      <c r="G8" s="65" t="str">
        <f t="shared" si="0"/>
        <v/>
      </c>
      <c r="I8" s="4"/>
    </row>
    <row r="9" spans="2:9" ht="18.75" x14ac:dyDescent="0.3">
      <c r="B9" s="43">
        <f t="shared" si="1"/>
        <v>45936</v>
      </c>
      <c r="C9" s="44">
        <f t="shared" si="2"/>
        <v>45936</v>
      </c>
      <c r="D9" s="36"/>
      <c r="E9" s="36"/>
      <c r="F9" s="36"/>
      <c r="G9" s="65" t="str">
        <f>IF(E9,IF(D9,IF(D9&gt;E9,E9+"24:00"-D9,E9-D9)-F9,""),"")</f>
        <v/>
      </c>
    </row>
    <row r="10" spans="2:9" ht="18.75" x14ac:dyDescent="0.3">
      <c r="B10" s="43">
        <f t="shared" si="1"/>
        <v>45937</v>
      </c>
      <c r="C10" s="44">
        <f t="shared" si="2"/>
        <v>45937</v>
      </c>
      <c r="D10" s="36"/>
      <c r="E10" s="36"/>
      <c r="F10" s="36"/>
      <c r="G10" s="65" t="str">
        <f t="shared" ref="G10:G34" si="3">IF(E10,IF(D10,IF(D10&gt;E10,E10+"24:00"-D10,E10-D10)-F10,""),"")</f>
        <v/>
      </c>
    </row>
    <row r="11" spans="2:9" ht="18.75" x14ac:dyDescent="0.3">
      <c r="B11" s="43">
        <f t="shared" si="1"/>
        <v>45938</v>
      </c>
      <c r="C11" s="44">
        <f t="shared" si="2"/>
        <v>45938</v>
      </c>
      <c r="D11" s="36"/>
      <c r="E11" s="36"/>
      <c r="F11" s="36"/>
      <c r="G11" s="65" t="str">
        <f t="shared" si="3"/>
        <v/>
      </c>
    </row>
    <row r="12" spans="2:9" ht="18.75" x14ac:dyDescent="0.3">
      <c r="B12" s="43">
        <f t="shared" si="1"/>
        <v>45939</v>
      </c>
      <c r="C12" s="44">
        <f t="shared" si="2"/>
        <v>45939</v>
      </c>
      <c r="D12" s="36"/>
      <c r="E12" s="36"/>
      <c r="F12" s="36"/>
      <c r="G12" s="65" t="str">
        <f t="shared" si="3"/>
        <v/>
      </c>
    </row>
    <row r="13" spans="2:9" ht="18.75" x14ac:dyDescent="0.3">
      <c r="B13" s="43">
        <f t="shared" si="1"/>
        <v>45940</v>
      </c>
      <c r="C13" s="44">
        <f t="shared" si="2"/>
        <v>45940</v>
      </c>
      <c r="D13" s="36"/>
      <c r="E13" s="36"/>
      <c r="F13" s="36"/>
      <c r="G13" s="65" t="str">
        <f t="shared" si="3"/>
        <v/>
      </c>
    </row>
    <row r="14" spans="2:9" ht="18.75" x14ac:dyDescent="0.3">
      <c r="B14" s="43">
        <f t="shared" si="1"/>
        <v>45941</v>
      </c>
      <c r="C14" s="44">
        <f t="shared" si="2"/>
        <v>45941</v>
      </c>
      <c r="D14" s="36"/>
      <c r="E14" s="36"/>
      <c r="F14" s="36"/>
      <c r="G14" s="65" t="str">
        <f t="shared" si="3"/>
        <v/>
      </c>
    </row>
    <row r="15" spans="2:9" ht="18.75" x14ac:dyDescent="0.3">
      <c r="B15" s="43">
        <f t="shared" si="1"/>
        <v>45942</v>
      </c>
      <c r="C15" s="44">
        <f t="shared" si="2"/>
        <v>45942</v>
      </c>
      <c r="D15" s="36"/>
      <c r="E15" s="36"/>
      <c r="F15" s="36"/>
      <c r="G15" s="65" t="str">
        <f t="shared" si="3"/>
        <v/>
      </c>
    </row>
    <row r="16" spans="2:9" ht="18.75" x14ac:dyDescent="0.3">
      <c r="B16" s="43">
        <f t="shared" si="1"/>
        <v>45943</v>
      </c>
      <c r="C16" s="44">
        <f t="shared" si="2"/>
        <v>45943</v>
      </c>
      <c r="D16" s="36"/>
      <c r="E16" s="36"/>
      <c r="F16" s="36"/>
      <c r="G16" s="65" t="str">
        <f t="shared" si="3"/>
        <v/>
      </c>
    </row>
    <row r="17" spans="2:7" ht="18.75" x14ac:dyDescent="0.3">
      <c r="B17" s="43">
        <f t="shared" si="1"/>
        <v>45944</v>
      </c>
      <c r="C17" s="44">
        <f t="shared" si="2"/>
        <v>45944</v>
      </c>
      <c r="D17" s="36"/>
      <c r="E17" s="36"/>
      <c r="F17" s="36"/>
      <c r="G17" s="65" t="str">
        <f t="shared" si="3"/>
        <v/>
      </c>
    </row>
    <row r="18" spans="2:7" ht="18.75" x14ac:dyDescent="0.3">
      <c r="B18" s="43">
        <f t="shared" si="1"/>
        <v>45945</v>
      </c>
      <c r="C18" s="44">
        <f t="shared" si="2"/>
        <v>45945</v>
      </c>
      <c r="D18" s="36"/>
      <c r="E18" s="36"/>
      <c r="F18" s="36"/>
      <c r="G18" s="65" t="str">
        <f t="shared" si="3"/>
        <v/>
      </c>
    </row>
    <row r="19" spans="2:7" ht="18.75" x14ac:dyDescent="0.3">
      <c r="B19" s="43">
        <f t="shared" si="1"/>
        <v>45946</v>
      </c>
      <c r="C19" s="44">
        <f t="shared" si="2"/>
        <v>45946</v>
      </c>
      <c r="D19" s="36"/>
      <c r="E19" s="36"/>
      <c r="F19" s="36"/>
      <c r="G19" s="65" t="str">
        <f t="shared" si="3"/>
        <v/>
      </c>
    </row>
    <row r="20" spans="2:7" ht="18.75" x14ac:dyDescent="0.3">
      <c r="B20" s="43">
        <f t="shared" si="1"/>
        <v>45947</v>
      </c>
      <c r="C20" s="44">
        <f t="shared" si="2"/>
        <v>45947</v>
      </c>
      <c r="D20" s="36"/>
      <c r="E20" s="36"/>
      <c r="F20" s="36"/>
      <c r="G20" s="65" t="str">
        <f t="shared" si="3"/>
        <v/>
      </c>
    </row>
    <row r="21" spans="2:7" ht="18.75" x14ac:dyDescent="0.3">
      <c r="B21" s="43">
        <f t="shared" si="1"/>
        <v>45948</v>
      </c>
      <c r="C21" s="44">
        <f t="shared" si="2"/>
        <v>45948</v>
      </c>
      <c r="D21" s="36"/>
      <c r="E21" s="36"/>
      <c r="F21" s="36"/>
      <c r="G21" s="65" t="str">
        <f t="shared" si="3"/>
        <v/>
      </c>
    </row>
    <row r="22" spans="2:7" ht="18.75" x14ac:dyDescent="0.3">
      <c r="B22" s="43">
        <f t="shared" si="1"/>
        <v>45949</v>
      </c>
      <c r="C22" s="44">
        <f t="shared" si="2"/>
        <v>45949</v>
      </c>
      <c r="D22" s="36"/>
      <c r="E22" s="36"/>
      <c r="F22" s="36"/>
      <c r="G22" s="65" t="str">
        <f t="shared" si="3"/>
        <v/>
      </c>
    </row>
    <row r="23" spans="2:7" ht="18.75" x14ac:dyDescent="0.3">
      <c r="B23" s="43">
        <f t="shared" si="1"/>
        <v>45950</v>
      </c>
      <c r="C23" s="44">
        <f t="shared" si="2"/>
        <v>45950</v>
      </c>
      <c r="D23" s="36"/>
      <c r="E23" s="36"/>
      <c r="F23" s="36"/>
      <c r="G23" s="65" t="str">
        <f t="shared" si="3"/>
        <v/>
      </c>
    </row>
    <row r="24" spans="2:7" ht="18.75" x14ac:dyDescent="0.3">
      <c r="B24" s="43">
        <f t="shared" si="1"/>
        <v>45951</v>
      </c>
      <c r="C24" s="44">
        <f t="shared" si="2"/>
        <v>45951</v>
      </c>
      <c r="D24" s="36"/>
      <c r="E24" s="36"/>
      <c r="F24" s="36"/>
      <c r="G24" s="65" t="str">
        <f t="shared" si="3"/>
        <v/>
      </c>
    </row>
    <row r="25" spans="2:7" ht="18.75" x14ac:dyDescent="0.3">
      <c r="B25" s="43">
        <f t="shared" si="1"/>
        <v>45952</v>
      </c>
      <c r="C25" s="44">
        <f t="shared" si="2"/>
        <v>45952</v>
      </c>
      <c r="D25" s="36"/>
      <c r="E25" s="36"/>
      <c r="F25" s="36"/>
      <c r="G25" s="65" t="str">
        <f t="shared" si="3"/>
        <v/>
      </c>
    </row>
    <row r="26" spans="2:7" ht="18.75" x14ac:dyDescent="0.3">
      <c r="B26" s="43">
        <f t="shared" si="1"/>
        <v>45953</v>
      </c>
      <c r="C26" s="44">
        <f t="shared" si="2"/>
        <v>45953</v>
      </c>
      <c r="D26" s="36"/>
      <c r="E26" s="36"/>
      <c r="F26" s="36"/>
      <c r="G26" s="65" t="str">
        <f t="shared" si="3"/>
        <v/>
      </c>
    </row>
    <row r="27" spans="2:7" ht="18.75" x14ac:dyDescent="0.3">
      <c r="B27" s="43">
        <f t="shared" si="1"/>
        <v>45954</v>
      </c>
      <c r="C27" s="44">
        <f t="shared" si="2"/>
        <v>45954</v>
      </c>
      <c r="D27" s="36"/>
      <c r="E27" s="36"/>
      <c r="F27" s="36"/>
      <c r="G27" s="65" t="str">
        <f t="shared" si="3"/>
        <v/>
      </c>
    </row>
    <row r="28" spans="2:7" ht="18.75" x14ac:dyDescent="0.3">
      <c r="B28" s="43">
        <f t="shared" si="1"/>
        <v>45955</v>
      </c>
      <c r="C28" s="44">
        <f t="shared" si="2"/>
        <v>45955</v>
      </c>
      <c r="D28" s="36"/>
      <c r="E28" s="36"/>
      <c r="F28" s="36"/>
      <c r="G28" s="65" t="str">
        <f t="shared" si="3"/>
        <v/>
      </c>
    </row>
    <row r="29" spans="2:7" ht="18.75" x14ac:dyDescent="0.3">
      <c r="B29" s="43">
        <f t="shared" si="1"/>
        <v>45956</v>
      </c>
      <c r="C29" s="44">
        <f t="shared" si="2"/>
        <v>45956</v>
      </c>
      <c r="D29" s="36"/>
      <c r="E29" s="36"/>
      <c r="F29" s="36"/>
      <c r="G29" s="65" t="str">
        <f t="shared" si="3"/>
        <v/>
      </c>
    </row>
    <row r="30" spans="2:7" ht="18.75" x14ac:dyDescent="0.3">
      <c r="B30" s="43">
        <f t="shared" si="1"/>
        <v>45957</v>
      </c>
      <c r="C30" s="44">
        <f t="shared" si="2"/>
        <v>45957</v>
      </c>
      <c r="D30" s="36"/>
      <c r="E30" s="36"/>
      <c r="F30" s="36"/>
      <c r="G30" s="65" t="str">
        <f t="shared" si="3"/>
        <v/>
      </c>
    </row>
    <row r="31" spans="2:7" ht="18.75" x14ac:dyDescent="0.3">
      <c r="B31" s="43">
        <f t="shared" si="1"/>
        <v>45958</v>
      </c>
      <c r="C31" s="44">
        <f t="shared" si="2"/>
        <v>45958</v>
      </c>
      <c r="D31" s="36"/>
      <c r="E31" s="36"/>
      <c r="F31" s="36"/>
      <c r="G31" s="65" t="str">
        <f t="shared" si="3"/>
        <v/>
      </c>
    </row>
    <row r="32" spans="2:7" ht="18.75" x14ac:dyDescent="0.3">
      <c r="B32" s="43">
        <f t="shared" si="1"/>
        <v>45959</v>
      </c>
      <c r="C32" s="44">
        <f t="shared" si="2"/>
        <v>45959</v>
      </c>
      <c r="D32" s="36"/>
      <c r="E32" s="36"/>
      <c r="F32" s="36"/>
      <c r="G32" s="65" t="str">
        <f t="shared" si="3"/>
        <v/>
      </c>
    </row>
    <row r="33" spans="2:7" ht="18.75" x14ac:dyDescent="0.3">
      <c r="B33" s="43">
        <f t="shared" si="1"/>
        <v>45960</v>
      </c>
      <c r="C33" s="44">
        <f t="shared" si="2"/>
        <v>45960</v>
      </c>
      <c r="D33" s="36"/>
      <c r="E33" s="36"/>
      <c r="F33" s="36"/>
      <c r="G33" s="65" t="str">
        <f t="shared" si="3"/>
        <v/>
      </c>
    </row>
    <row r="34" spans="2:7" ht="19.5" thickBot="1" x14ac:dyDescent="0.35">
      <c r="B34" s="45">
        <f t="shared" si="1"/>
        <v>45961</v>
      </c>
      <c r="C34" s="46">
        <f t="shared" si="2"/>
        <v>45961</v>
      </c>
      <c r="D34" s="37"/>
      <c r="E34" s="37"/>
      <c r="F34" s="37"/>
      <c r="G34" s="66" t="str">
        <f t="shared" si="3"/>
        <v/>
      </c>
    </row>
    <row r="35" spans="2:7" ht="16.5" thickTop="1" thickBot="1" x14ac:dyDescent="0.3">
      <c r="B35" s="47"/>
    </row>
    <row r="36" spans="2:7" ht="27" customHeight="1" thickBot="1" x14ac:dyDescent="0.3">
      <c r="B36" s="70" t="s">
        <v>43</v>
      </c>
      <c r="C36" s="71"/>
      <c r="D36" s="71"/>
      <c r="E36" s="71"/>
      <c r="F36" s="72"/>
      <c r="G36" s="60">
        <f>SUM(G4:G34)</f>
        <v>0</v>
      </c>
    </row>
    <row r="37" spans="2:7" x14ac:dyDescent="0.25">
      <c r="B37" s="47"/>
    </row>
    <row r="38" spans="2:7" x14ac:dyDescent="0.25">
      <c r="B38" s="47"/>
    </row>
  </sheetData>
  <sheetProtection algorithmName="SHA-512" hashValue="GefNKzoaNIzBHtXPniVnQdYqN8YIJMvHH8b8IAtFIyRxCku1P+Dxal60B+M+4PCyCVToVdirOv4FRikWnjL7SQ==" saltValue="PpaCLQTmSP1naItTSyRRqg==" spinCount="100000" sheet="1" objects="1" scenarios="1" formatCells="0" formatColumns="0" formatRows="0"/>
  <customSheetViews>
    <customSheetView guid="{4652D98A-10A8-4A41-BE02-6BC110D8BB01}" showGridLines="0">
      <pane xSplit="4" ySplit="4" topLeftCell="E20" activePane="bottomRight" state="frozen"/>
      <selection pane="bottomRight" activeCell="E40" sqref="E40"/>
      <pageMargins left="0.7" right="0.7" top="0.78740157499999996" bottom="0.78740157499999996" header="0.3" footer="0.3"/>
    </customSheetView>
  </customSheetViews>
  <mergeCells count="4">
    <mergeCell ref="B1:G1"/>
    <mergeCell ref="B36:F36"/>
    <mergeCell ref="B3:C3"/>
    <mergeCell ref="B2:G2"/>
  </mergeCells>
  <conditionalFormatting sqref="B4:G34">
    <cfRule type="expression" dxfId="6" priority="2" stopIfTrue="1">
      <formula>WEEKDAY($B4,2)&gt;5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CC30144E-6DBD-4375-8CE3-BBAA79316365}">
            <xm:f>MATCH($B4,Feiertage!$B$2:$B$49,0)&gt;0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B4:G34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I37"/>
  <sheetViews>
    <sheetView showGridLines="0" zoomScale="90" zoomScaleNormal="9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1.42578125" defaultRowHeight="15" x14ac:dyDescent="0.25"/>
  <cols>
    <col min="1" max="1" width="2.28515625" style="40" customWidth="1"/>
    <col min="2" max="3" width="7.140625" style="40" customWidth="1"/>
    <col min="4" max="7" width="17.5703125" style="40" customWidth="1"/>
    <col min="8" max="8" width="14.5703125" style="1" customWidth="1"/>
    <col min="9" max="9" width="11.42578125" style="1"/>
    <col min="10" max="16384" width="11.42578125" style="40"/>
  </cols>
  <sheetData>
    <row r="1" spans="2:9" ht="39" customHeight="1" x14ac:dyDescent="0.25">
      <c r="B1" s="69">
        <v>45962</v>
      </c>
      <c r="C1" s="69"/>
      <c r="D1" s="69"/>
      <c r="E1" s="69"/>
      <c r="F1" s="69"/>
      <c r="G1" s="69"/>
    </row>
    <row r="2" spans="2:9" ht="24" customHeight="1" x14ac:dyDescent="0.25">
      <c r="B2" s="74" t="s">
        <v>0</v>
      </c>
      <c r="C2" s="74"/>
      <c r="D2" s="74"/>
      <c r="E2" s="74"/>
      <c r="F2" s="74"/>
      <c r="G2" s="74"/>
    </row>
    <row r="3" spans="2:9" ht="24" customHeight="1" thickBot="1" x14ac:dyDescent="0.3">
      <c r="B3" s="77" t="s">
        <v>5</v>
      </c>
      <c r="C3" s="77"/>
      <c r="D3" s="30" t="s">
        <v>1</v>
      </c>
      <c r="E3" s="31" t="s">
        <v>2</v>
      </c>
      <c r="F3" s="31" t="s">
        <v>3</v>
      </c>
      <c r="G3" s="30" t="s">
        <v>4</v>
      </c>
    </row>
    <row r="4" spans="2:9" ht="19.5" thickTop="1" x14ac:dyDescent="0.3">
      <c r="B4" s="41">
        <f>B1</f>
        <v>45962</v>
      </c>
      <c r="C4" s="42">
        <f>B4</f>
        <v>45962</v>
      </c>
      <c r="D4" s="34"/>
      <c r="E4" s="38"/>
      <c r="F4" s="38"/>
      <c r="G4" s="65" t="str">
        <f t="shared" ref="G4:G8" si="0">IF(E4,IF(D4,IF(D4&gt;E4,E4+"24:00"-D4,E4-D4)-F4,""),"")</f>
        <v/>
      </c>
    </row>
    <row r="5" spans="2:9" ht="18.75" x14ac:dyDescent="0.3">
      <c r="B5" s="43">
        <f>B4+1</f>
        <v>45963</v>
      </c>
      <c r="C5" s="44">
        <f>B5</f>
        <v>45963</v>
      </c>
      <c r="D5" s="36"/>
      <c r="E5" s="36"/>
      <c r="F5" s="36"/>
      <c r="G5" s="65" t="str">
        <f t="shared" si="0"/>
        <v/>
      </c>
    </row>
    <row r="6" spans="2:9" ht="18.75" x14ac:dyDescent="0.3">
      <c r="B6" s="43">
        <f t="shared" ref="B6:B33" si="1">B5+1</f>
        <v>45964</v>
      </c>
      <c r="C6" s="44">
        <f t="shared" ref="C6:C33" si="2">B6</f>
        <v>45964</v>
      </c>
      <c r="D6" s="36"/>
      <c r="E6" s="36"/>
      <c r="F6" s="36"/>
      <c r="G6" s="65" t="str">
        <f t="shared" si="0"/>
        <v/>
      </c>
    </row>
    <row r="7" spans="2:9" ht="18.75" x14ac:dyDescent="0.3">
      <c r="B7" s="43">
        <f t="shared" si="1"/>
        <v>45965</v>
      </c>
      <c r="C7" s="44">
        <f t="shared" si="2"/>
        <v>45965</v>
      </c>
      <c r="D7" s="36"/>
      <c r="E7" s="36"/>
      <c r="F7" s="36"/>
      <c r="G7" s="65" t="str">
        <f t="shared" si="0"/>
        <v/>
      </c>
    </row>
    <row r="8" spans="2:9" ht="18.75" x14ac:dyDescent="0.3">
      <c r="B8" s="43">
        <f t="shared" si="1"/>
        <v>45966</v>
      </c>
      <c r="C8" s="44">
        <f t="shared" si="2"/>
        <v>45966</v>
      </c>
      <c r="D8" s="36"/>
      <c r="E8" s="36"/>
      <c r="F8" s="36"/>
      <c r="G8" s="65" t="str">
        <f t="shared" si="0"/>
        <v/>
      </c>
      <c r="I8" s="4"/>
    </row>
    <row r="9" spans="2:9" ht="18.75" x14ac:dyDescent="0.3">
      <c r="B9" s="43">
        <f t="shared" si="1"/>
        <v>45967</v>
      </c>
      <c r="C9" s="44">
        <f t="shared" si="2"/>
        <v>45967</v>
      </c>
      <c r="D9" s="36"/>
      <c r="E9" s="36"/>
      <c r="F9" s="36"/>
      <c r="G9" s="65" t="str">
        <f>IF(E9,IF(D9,IF(D9&gt;E9,E9+"24:00"-D9,E9-D9)-F9,""),"")</f>
        <v/>
      </c>
    </row>
    <row r="10" spans="2:9" ht="18.75" x14ac:dyDescent="0.3">
      <c r="B10" s="43">
        <f t="shared" si="1"/>
        <v>45968</v>
      </c>
      <c r="C10" s="44">
        <f t="shared" si="2"/>
        <v>45968</v>
      </c>
      <c r="D10" s="36"/>
      <c r="E10" s="36"/>
      <c r="F10" s="36"/>
      <c r="G10" s="65" t="str">
        <f t="shared" ref="G10:G33" si="3">IF(E10,IF(D10,IF(D10&gt;E10,E10+"24:00"-D10,E10-D10)-F10,""),"")</f>
        <v/>
      </c>
    </row>
    <row r="11" spans="2:9" ht="18.75" x14ac:dyDescent="0.3">
      <c r="B11" s="43">
        <f t="shared" si="1"/>
        <v>45969</v>
      </c>
      <c r="C11" s="44">
        <f t="shared" si="2"/>
        <v>45969</v>
      </c>
      <c r="D11" s="36"/>
      <c r="E11" s="36"/>
      <c r="F11" s="36"/>
      <c r="G11" s="65" t="str">
        <f t="shared" si="3"/>
        <v/>
      </c>
    </row>
    <row r="12" spans="2:9" ht="18.75" x14ac:dyDescent="0.3">
      <c r="B12" s="43">
        <f t="shared" si="1"/>
        <v>45970</v>
      </c>
      <c r="C12" s="44">
        <f t="shared" si="2"/>
        <v>45970</v>
      </c>
      <c r="D12" s="36"/>
      <c r="E12" s="36"/>
      <c r="F12" s="36"/>
      <c r="G12" s="65" t="str">
        <f t="shared" si="3"/>
        <v/>
      </c>
    </row>
    <row r="13" spans="2:9" ht="18.75" x14ac:dyDescent="0.3">
      <c r="B13" s="43">
        <f t="shared" si="1"/>
        <v>45971</v>
      </c>
      <c r="C13" s="44">
        <f t="shared" si="2"/>
        <v>45971</v>
      </c>
      <c r="D13" s="36"/>
      <c r="E13" s="36"/>
      <c r="F13" s="36"/>
      <c r="G13" s="65" t="str">
        <f t="shared" si="3"/>
        <v/>
      </c>
    </row>
    <row r="14" spans="2:9" ht="18.75" x14ac:dyDescent="0.3">
      <c r="B14" s="43">
        <f t="shared" si="1"/>
        <v>45972</v>
      </c>
      <c r="C14" s="44">
        <f t="shared" si="2"/>
        <v>45972</v>
      </c>
      <c r="D14" s="36"/>
      <c r="E14" s="36"/>
      <c r="F14" s="36"/>
      <c r="G14" s="65" t="str">
        <f t="shared" si="3"/>
        <v/>
      </c>
    </row>
    <row r="15" spans="2:9" ht="18.75" x14ac:dyDescent="0.3">
      <c r="B15" s="43">
        <f t="shared" si="1"/>
        <v>45973</v>
      </c>
      <c r="C15" s="44">
        <f t="shared" si="2"/>
        <v>45973</v>
      </c>
      <c r="D15" s="36"/>
      <c r="E15" s="36"/>
      <c r="F15" s="36"/>
      <c r="G15" s="65" t="str">
        <f t="shared" si="3"/>
        <v/>
      </c>
    </row>
    <row r="16" spans="2:9" ht="18.75" x14ac:dyDescent="0.3">
      <c r="B16" s="43">
        <f t="shared" si="1"/>
        <v>45974</v>
      </c>
      <c r="C16" s="44">
        <f t="shared" si="2"/>
        <v>45974</v>
      </c>
      <c r="D16" s="36"/>
      <c r="E16" s="36"/>
      <c r="F16" s="36"/>
      <c r="G16" s="65" t="str">
        <f t="shared" si="3"/>
        <v/>
      </c>
    </row>
    <row r="17" spans="2:7" ht="18.75" x14ac:dyDescent="0.3">
      <c r="B17" s="43">
        <f t="shared" si="1"/>
        <v>45975</v>
      </c>
      <c r="C17" s="44">
        <f t="shared" si="2"/>
        <v>45975</v>
      </c>
      <c r="D17" s="36"/>
      <c r="E17" s="36"/>
      <c r="F17" s="36"/>
      <c r="G17" s="65" t="str">
        <f t="shared" si="3"/>
        <v/>
      </c>
    </row>
    <row r="18" spans="2:7" ht="18.75" x14ac:dyDescent="0.3">
      <c r="B18" s="43">
        <f t="shared" si="1"/>
        <v>45976</v>
      </c>
      <c r="C18" s="44">
        <f t="shared" si="2"/>
        <v>45976</v>
      </c>
      <c r="D18" s="36"/>
      <c r="E18" s="36"/>
      <c r="F18" s="36"/>
      <c r="G18" s="65" t="str">
        <f t="shared" si="3"/>
        <v/>
      </c>
    </row>
    <row r="19" spans="2:7" ht="18.75" x14ac:dyDescent="0.3">
      <c r="B19" s="43">
        <f t="shared" si="1"/>
        <v>45977</v>
      </c>
      <c r="C19" s="44">
        <f t="shared" si="2"/>
        <v>45977</v>
      </c>
      <c r="D19" s="36"/>
      <c r="E19" s="36"/>
      <c r="F19" s="36"/>
      <c r="G19" s="65" t="str">
        <f t="shared" si="3"/>
        <v/>
      </c>
    </row>
    <row r="20" spans="2:7" ht="18.75" x14ac:dyDescent="0.3">
      <c r="B20" s="43">
        <f t="shared" si="1"/>
        <v>45978</v>
      </c>
      <c r="C20" s="44">
        <f t="shared" si="2"/>
        <v>45978</v>
      </c>
      <c r="D20" s="36"/>
      <c r="E20" s="36"/>
      <c r="F20" s="36"/>
      <c r="G20" s="65" t="str">
        <f t="shared" si="3"/>
        <v/>
      </c>
    </row>
    <row r="21" spans="2:7" ht="18.75" x14ac:dyDescent="0.3">
      <c r="B21" s="43">
        <f t="shared" si="1"/>
        <v>45979</v>
      </c>
      <c r="C21" s="44">
        <f t="shared" si="2"/>
        <v>45979</v>
      </c>
      <c r="D21" s="36"/>
      <c r="E21" s="36"/>
      <c r="F21" s="36"/>
      <c r="G21" s="65" t="str">
        <f t="shared" si="3"/>
        <v/>
      </c>
    </row>
    <row r="22" spans="2:7" ht="18.75" x14ac:dyDescent="0.3">
      <c r="B22" s="43">
        <f t="shared" si="1"/>
        <v>45980</v>
      </c>
      <c r="C22" s="44">
        <f t="shared" si="2"/>
        <v>45980</v>
      </c>
      <c r="D22" s="36"/>
      <c r="E22" s="36"/>
      <c r="F22" s="36"/>
      <c r="G22" s="65" t="str">
        <f t="shared" si="3"/>
        <v/>
      </c>
    </row>
    <row r="23" spans="2:7" ht="18.75" x14ac:dyDescent="0.3">
      <c r="B23" s="43">
        <f t="shared" si="1"/>
        <v>45981</v>
      </c>
      <c r="C23" s="44">
        <f t="shared" si="2"/>
        <v>45981</v>
      </c>
      <c r="D23" s="36"/>
      <c r="E23" s="36"/>
      <c r="F23" s="36"/>
      <c r="G23" s="65" t="str">
        <f t="shared" si="3"/>
        <v/>
      </c>
    </row>
    <row r="24" spans="2:7" ht="18.75" x14ac:dyDescent="0.3">
      <c r="B24" s="43">
        <f t="shared" si="1"/>
        <v>45982</v>
      </c>
      <c r="C24" s="44">
        <f t="shared" si="2"/>
        <v>45982</v>
      </c>
      <c r="D24" s="36"/>
      <c r="E24" s="36"/>
      <c r="F24" s="36"/>
      <c r="G24" s="65" t="str">
        <f t="shared" si="3"/>
        <v/>
      </c>
    </row>
    <row r="25" spans="2:7" ht="18.75" x14ac:dyDescent="0.3">
      <c r="B25" s="43">
        <f t="shared" si="1"/>
        <v>45983</v>
      </c>
      <c r="C25" s="44">
        <f t="shared" si="2"/>
        <v>45983</v>
      </c>
      <c r="D25" s="36"/>
      <c r="E25" s="36"/>
      <c r="F25" s="36"/>
      <c r="G25" s="65" t="str">
        <f t="shared" si="3"/>
        <v/>
      </c>
    </row>
    <row r="26" spans="2:7" ht="18.75" x14ac:dyDescent="0.3">
      <c r="B26" s="43">
        <f t="shared" si="1"/>
        <v>45984</v>
      </c>
      <c r="C26" s="44">
        <f t="shared" si="2"/>
        <v>45984</v>
      </c>
      <c r="D26" s="36"/>
      <c r="E26" s="36"/>
      <c r="F26" s="36"/>
      <c r="G26" s="65" t="str">
        <f t="shared" si="3"/>
        <v/>
      </c>
    </row>
    <row r="27" spans="2:7" ht="18.75" x14ac:dyDescent="0.3">
      <c r="B27" s="43">
        <f t="shared" si="1"/>
        <v>45985</v>
      </c>
      <c r="C27" s="44">
        <f t="shared" si="2"/>
        <v>45985</v>
      </c>
      <c r="D27" s="36"/>
      <c r="E27" s="36"/>
      <c r="F27" s="36"/>
      <c r="G27" s="65" t="str">
        <f t="shared" si="3"/>
        <v/>
      </c>
    </row>
    <row r="28" spans="2:7" ht="18.75" x14ac:dyDescent="0.3">
      <c r="B28" s="43">
        <f t="shared" si="1"/>
        <v>45986</v>
      </c>
      <c r="C28" s="44">
        <f t="shared" si="2"/>
        <v>45986</v>
      </c>
      <c r="D28" s="36"/>
      <c r="E28" s="36"/>
      <c r="F28" s="36"/>
      <c r="G28" s="65" t="str">
        <f t="shared" si="3"/>
        <v/>
      </c>
    </row>
    <row r="29" spans="2:7" ht="18.75" x14ac:dyDescent="0.3">
      <c r="B29" s="43">
        <f t="shared" si="1"/>
        <v>45987</v>
      </c>
      <c r="C29" s="44">
        <f t="shared" si="2"/>
        <v>45987</v>
      </c>
      <c r="D29" s="36"/>
      <c r="E29" s="36"/>
      <c r="F29" s="36"/>
      <c r="G29" s="65" t="str">
        <f t="shared" si="3"/>
        <v/>
      </c>
    </row>
    <row r="30" spans="2:7" ht="18.75" x14ac:dyDescent="0.3">
      <c r="B30" s="43">
        <f t="shared" si="1"/>
        <v>45988</v>
      </c>
      <c r="C30" s="44">
        <f t="shared" si="2"/>
        <v>45988</v>
      </c>
      <c r="D30" s="36"/>
      <c r="E30" s="36"/>
      <c r="F30" s="36"/>
      <c r="G30" s="65" t="str">
        <f t="shared" si="3"/>
        <v/>
      </c>
    </row>
    <row r="31" spans="2:7" ht="18.75" x14ac:dyDescent="0.3">
      <c r="B31" s="43">
        <f t="shared" si="1"/>
        <v>45989</v>
      </c>
      <c r="C31" s="44">
        <f t="shared" si="2"/>
        <v>45989</v>
      </c>
      <c r="D31" s="36"/>
      <c r="E31" s="36"/>
      <c r="F31" s="36"/>
      <c r="G31" s="65" t="str">
        <f t="shared" si="3"/>
        <v/>
      </c>
    </row>
    <row r="32" spans="2:7" ht="18.75" x14ac:dyDescent="0.3">
      <c r="B32" s="43">
        <f t="shared" si="1"/>
        <v>45990</v>
      </c>
      <c r="C32" s="44">
        <f t="shared" si="2"/>
        <v>45990</v>
      </c>
      <c r="D32" s="36"/>
      <c r="E32" s="36"/>
      <c r="F32" s="36"/>
      <c r="G32" s="65" t="str">
        <f t="shared" si="3"/>
        <v/>
      </c>
    </row>
    <row r="33" spans="2:7" ht="19.5" thickBot="1" x14ac:dyDescent="0.35">
      <c r="B33" s="45">
        <f t="shared" si="1"/>
        <v>45991</v>
      </c>
      <c r="C33" s="49">
        <f t="shared" si="2"/>
        <v>45991</v>
      </c>
      <c r="D33" s="37"/>
      <c r="E33" s="37"/>
      <c r="F33" s="37"/>
      <c r="G33" s="66" t="str">
        <f t="shared" si="3"/>
        <v/>
      </c>
    </row>
    <row r="34" spans="2:7" ht="18.75" thickTop="1" thickBot="1" x14ac:dyDescent="0.35">
      <c r="B34" s="47"/>
      <c r="D34" s="39"/>
      <c r="E34" s="39"/>
      <c r="F34" s="39"/>
      <c r="G34" s="67"/>
    </row>
    <row r="35" spans="2:7" ht="24" thickBot="1" x14ac:dyDescent="0.4">
      <c r="B35" s="78" t="s">
        <v>40</v>
      </c>
      <c r="C35" s="79"/>
      <c r="D35" s="79"/>
      <c r="E35" s="79"/>
      <c r="F35" s="80"/>
      <c r="G35" s="48">
        <f>SUM(G4:G33)</f>
        <v>0</v>
      </c>
    </row>
    <row r="36" spans="2:7" ht="27" customHeight="1" x14ac:dyDescent="0.25">
      <c r="B36" s="62" t="s">
        <v>43</v>
      </c>
      <c r="C36" s="63"/>
      <c r="D36" s="63"/>
      <c r="E36" s="63"/>
      <c r="F36" s="63"/>
      <c r="G36" s="59"/>
    </row>
    <row r="37" spans="2:7" x14ac:dyDescent="0.25">
      <c r="B37" s="47"/>
    </row>
  </sheetData>
  <sheetProtection algorithmName="SHA-512" hashValue="WifljtMWkN01fvw+dKUDau6J+g73guywzb6TbyMmROnbb8B5iMJhzLyor9UavjWkZOyvk5O925nWz0y8I7rEZg==" saltValue="Lb4C86s7LpbxTAmh0zVEbg==" spinCount="100000" sheet="1" objects="1" scenarios="1" formatCells="0" formatColumns="0" formatRows="0"/>
  <customSheetViews>
    <customSheetView guid="{4652D98A-10A8-4A41-BE02-6BC110D8BB01}" showGridLines="0">
      <pane xSplit="4" ySplit="4" topLeftCell="E17" activePane="bottomRight" state="frozen"/>
      <selection pane="bottomRight" activeCell="E40" sqref="E40"/>
      <pageMargins left="0.7" right="0.7" top="0.78740157499999996" bottom="0.78740157499999996" header="0.3" footer="0.3"/>
    </customSheetView>
  </customSheetViews>
  <mergeCells count="4">
    <mergeCell ref="B1:G1"/>
    <mergeCell ref="B35:F35"/>
    <mergeCell ref="B3:C3"/>
    <mergeCell ref="B2:G2"/>
  </mergeCells>
  <conditionalFormatting sqref="B4:G33">
    <cfRule type="expression" dxfId="4" priority="2" stopIfTrue="1">
      <formula>WEEKDAY($B4,2)&gt;5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85D29752-BDCB-4CEB-B2C9-0697361146B8}">
            <xm:f>MATCH($B4,Feiertage!$B$2:$B$49,0)&gt;0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B4:G33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I38"/>
  <sheetViews>
    <sheetView showGridLines="0" zoomScale="90" zoomScaleNormal="9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1.42578125" defaultRowHeight="15" x14ac:dyDescent="0.25"/>
  <cols>
    <col min="1" max="1" width="2.28515625" style="40" customWidth="1"/>
    <col min="2" max="3" width="7.140625" style="40" customWidth="1"/>
    <col min="4" max="7" width="17.5703125" style="40" customWidth="1"/>
    <col min="8" max="8" width="14.5703125" style="1" customWidth="1"/>
    <col min="9" max="9" width="11.42578125" style="1"/>
    <col min="10" max="16384" width="11.42578125" style="40"/>
  </cols>
  <sheetData>
    <row r="1" spans="2:9" ht="39" customHeight="1" x14ac:dyDescent="0.25">
      <c r="B1" s="69">
        <v>45992</v>
      </c>
      <c r="C1" s="69"/>
      <c r="D1" s="69"/>
      <c r="E1" s="69"/>
      <c r="F1" s="69"/>
      <c r="G1" s="69"/>
    </row>
    <row r="2" spans="2:9" ht="24" customHeight="1" x14ac:dyDescent="0.25">
      <c r="B2" s="74" t="s">
        <v>0</v>
      </c>
      <c r="C2" s="74"/>
      <c r="D2" s="74"/>
      <c r="E2" s="74"/>
      <c r="F2" s="74"/>
      <c r="G2" s="74"/>
    </row>
    <row r="3" spans="2:9" ht="24" customHeight="1" thickBot="1" x14ac:dyDescent="0.3">
      <c r="B3" s="77" t="s">
        <v>5</v>
      </c>
      <c r="C3" s="77"/>
      <c r="D3" s="30" t="s">
        <v>1</v>
      </c>
      <c r="E3" s="31" t="s">
        <v>2</v>
      </c>
      <c r="F3" s="31" t="s">
        <v>3</v>
      </c>
      <c r="G3" s="30" t="s">
        <v>4</v>
      </c>
    </row>
    <row r="4" spans="2:9" ht="19.5" thickTop="1" x14ac:dyDescent="0.3">
      <c r="B4" s="41">
        <f>B1</f>
        <v>45992</v>
      </c>
      <c r="C4" s="42">
        <f>B4</f>
        <v>45992</v>
      </c>
      <c r="D4" s="34"/>
      <c r="E4" s="38"/>
      <c r="F4" s="38"/>
      <c r="G4" s="65" t="str">
        <f t="shared" ref="G4:G8" si="0">IF(E4,IF(D4,IF(D4&gt;E4,E4+"24:00"-D4,E4-D4)-F4,""),"")</f>
        <v/>
      </c>
    </row>
    <row r="5" spans="2:9" ht="18.75" x14ac:dyDescent="0.3">
      <c r="B5" s="43">
        <f>B4+1</f>
        <v>45993</v>
      </c>
      <c r="C5" s="44">
        <f>B5</f>
        <v>45993</v>
      </c>
      <c r="D5" s="36"/>
      <c r="E5" s="36"/>
      <c r="F5" s="36"/>
      <c r="G5" s="65" t="str">
        <f t="shared" si="0"/>
        <v/>
      </c>
    </row>
    <row r="6" spans="2:9" ht="18.75" x14ac:dyDescent="0.3">
      <c r="B6" s="43">
        <f t="shared" ref="B6:B34" si="1">B5+1</f>
        <v>45994</v>
      </c>
      <c r="C6" s="44">
        <f t="shared" ref="C6:C34" si="2">B6</f>
        <v>45994</v>
      </c>
      <c r="D6" s="36"/>
      <c r="E6" s="36"/>
      <c r="F6" s="36"/>
      <c r="G6" s="65" t="str">
        <f t="shared" si="0"/>
        <v/>
      </c>
    </row>
    <row r="7" spans="2:9" ht="18.75" x14ac:dyDescent="0.3">
      <c r="B7" s="43">
        <f t="shared" si="1"/>
        <v>45995</v>
      </c>
      <c r="C7" s="44">
        <f t="shared" si="2"/>
        <v>45995</v>
      </c>
      <c r="D7" s="36"/>
      <c r="E7" s="36"/>
      <c r="F7" s="36"/>
      <c r="G7" s="65" t="str">
        <f t="shared" si="0"/>
        <v/>
      </c>
    </row>
    <row r="8" spans="2:9" ht="18.75" x14ac:dyDescent="0.3">
      <c r="B8" s="43">
        <f t="shared" si="1"/>
        <v>45996</v>
      </c>
      <c r="C8" s="44">
        <f t="shared" si="2"/>
        <v>45996</v>
      </c>
      <c r="D8" s="36"/>
      <c r="E8" s="36"/>
      <c r="F8" s="36"/>
      <c r="G8" s="65" t="str">
        <f t="shared" si="0"/>
        <v/>
      </c>
      <c r="I8" s="4"/>
    </row>
    <row r="9" spans="2:9" ht="18.75" x14ac:dyDescent="0.3">
      <c r="B9" s="43">
        <f t="shared" si="1"/>
        <v>45997</v>
      </c>
      <c r="C9" s="44">
        <f t="shared" si="2"/>
        <v>45997</v>
      </c>
      <c r="D9" s="36"/>
      <c r="E9" s="36"/>
      <c r="F9" s="36"/>
      <c r="G9" s="65" t="str">
        <f>IF(E9,IF(D9,IF(D9&gt;E9,E9+"24:00"-D9,E9-D9)-F9,""),"")</f>
        <v/>
      </c>
    </row>
    <row r="10" spans="2:9" ht="18.75" x14ac:dyDescent="0.3">
      <c r="B10" s="43">
        <f t="shared" si="1"/>
        <v>45998</v>
      </c>
      <c r="C10" s="44">
        <f t="shared" si="2"/>
        <v>45998</v>
      </c>
      <c r="D10" s="36"/>
      <c r="E10" s="36"/>
      <c r="F10" s="36"/>
      <c r="G10" s="65" t="str">
        <f t="shared" ref="G10:G34" si="3">IF(E10,IF(D10,IF(D10&gt;E10,E10+"24:00"-D10,E10-D10)-F10,""),"")</f>
        <v/>
      </c>
    </row>
    <row r="11" spans="2:9" ht="18.75" x14ac:dyDescent="0.3">
      <c r="B11" s="43">
        <f t="shared" si="1"/>
        <v>45999</v>
      </c>
      <c r="C11" s="44">
        <f t="shared" si="2"/>
        <v>45999</v>
      </c>
      <c r="D11" s="36"/>
      <c r="E11" s="36"/>
      <c r="F11" s="36"/>
      <c r="G11" s="65" t="str">
        <f t="shared" si="3"/>
        <v/>
      </c>
    </row>
    <row r="12" spans="2:9" ht="18.75" x14ac:dyDescent="0.3">
      <c r="B12" s="43">
        <f t="shared" si="1"/>
        <v>46000</v>
      </c>
      <c r="C12" s="44">
        <f t="shared" si="2"/>
        <v>46000</v>
      </c>
      <c r="D12" s="36"/>
      <c r="E12" s="36"/>
      <c r="F12" s="36"/>
      <c r="G12" s="65" t="str">
        <f t="shared" si="3"/>
        <v/>
      </c>
    </row>
    <row r="13" spans="2:9" ht="18.75" x14ac:dyDescent="0.3">
      <c r="B13" s="43">
        <f t="shared" si="1"/>
        <v>46001</v>
      </c>
      <c r="C13" s="44">
        <f t="shared" si="2"/>
        <v>46001</v>
      </c>
      <c r="D13" s="36"/>
      <c r="E13" s="36"/>
      <c r="F13" s="36"/>
      <c r="G13" s="65" t="str">
        <f t="shared" si="3"/>
        <v/>
      </c>
    </row>
    <row r="14" spans="2:9" ht="18.75" x14ac:dyDescent="0.3">
      <c r="B14" s="43">
        <f t="shared" si="1"/>
        <v>46002</v>
      </c>
      <c r="C14" s="44">
        <f t="shared" si="2"/>
        <v>46002</v>
      </c>
      <c r="D14" s="36"/>
      <c r="E14" s="36"/>
      <c r="F14" s="36"/>
      <c r="G14" s="65" t="str">
        <f t="shared" si="3"/>
        <v/>
      </c>
    </row>
    <row r="15" spans="2:9" ht="18.75" x14ac:dyDescent="0.3">
      <c r="B15" s="43">
        <f t="shared" si="1"/>
        <v>46003</v>
      </c>
      <c r="C15" s="44">
        <f t="shared" si="2"/>
        <v>46003</v>
      </c>
      <c r="D15" s="36"/>
      <c r="E15" s="36"/>
      <c r="F15" s="36"/>
      <c r="G15" s="65" t="str">
        <f t="shared" si="3"/>
        <v/>
      </c>
    </row>
    <row r="16" spans="2:9" ht="18.75" x14ac:dyDescent="0.3">
      <c r="B16" s="43">
        <f t="shared" si="1"/>
        <v>46004</v>
      </c>
      <c r="C16" s="44">
        <f t="shared" si="2"/>
        <v>46004</v>
      </c>
      <c r="D16" s="36"/>
      <c r="E16" s="36"/>
      <c r="F16" s="36"/>
      <c r="G16" s="65" t="str">
        <f t="shared" si="3"/>
        <v/>
      </c>
    </row>
    <row r="17" spans="2:7" ht="18.75" x14ac:dyDescent="0.3">
      <c r="B17" s="43">
        <f t="shared" si="1"/>
        <v>46005</v>
      </c>
      <c r="C17" s="44">
        <f t="shared" si="2"/>
        <v>46005</v>
      </c>
      <c r="D17" s="36"/>
      <c r="E17" s="36"/>
      <c r="F17" s="36"/>
      <c r="G17" s="65" t="str">
        <f t="shared" si="3"/>
        <v/>
      </c>
    </row>
    <row r="18" spans="2:7" ht="18.75" x14ac:dyDescent="0.3">
      <c r="B18" s="43">
        <f t="shared" si="1"/>
        <v>46006</v>
      </c>
      <c r="C18" s="44">
        <f t="shared" si="2"/>
        <v>46006</v>
      </c>
      <c r="D18" s="36"/>
      <c r="E18" s="36"/>
      <c r="F18" s="36"/>
      <c r="G18" s="65" t="str">
        <f t="shared" si="3"/>
        <v/>
      </c>
    </row>
    <row r="19" spans="2:7" ht="18.75" x14ac:dyDescent="0.3">
      <c r="B19" s="43">
        <f t="shared" si="1"/>
        <v>46007</v>
      </c>
      <c r="C19" s="44">
        <f t="shared" si="2"/>
        <v>46007</v>
      </c>
      <c r="D19" s="36"/>
      <c r="E19" s="36"/>
      <c r="F19" s="36"/>
      <c r="G19" s="65" t="str">
        <f t="shared" si="3"/>
        <v/>
      </c>
    </row>
    <row r="20" spans="2:7" ht="18.75" x14ac:dyDescent="0.3">
      <c r="B20" s="43">
        <f t="shared" si="1"/>
        <v>46008</v>
      </c>
      <c r="C20" s="44">
        <f t="shared" si="2"/>
        <v>46008</v>
      </c>
      <c r="D20" s="36"/>
      <c r="E20" s="36"/>
      <c r="F20" s="36"/>
      <c r="G20" s="65" t="str">
        <f t="shared" si="3"/>
        <v/>
      </c>
    </row>
    <row r="21" spans="2:7" ht="18.75" x14ac:dyDescent="0.3">
      <c r="B21" s="43">
        <f t="shared" si="1"/>
        <v>46009</v>
      </c>
      <c r="C21" s="44">
        <f t="shared" si="2"/>
        <v>46009</v>
      </c>
      <c r="D21" s="36"/>
      <c r="E21" s="36"/>
      <c r="F21" s="36"/>
      <c r="G21" s="65" t="str">
        <f t="shared" si="3"/>
        <v/>
      </c>
    </row>
    <row r="22" spans="2:7" ht="18.75" x14ac:dyDescent="0.3">
      <c r="B22" s="43">
        <f t="shared" si="1"/>
        <v>46010</v>
      </c>
      <c r="C22" s="44">
        <f t="shared" si="2"/>
        <v>46010</v>
      </c>
      <c r="D22" s="36"/>
      <c r="E22" s="36"/>
      <c r="F22" s="36"/>
      <c r="G22" s="65" t="str">
        <f t="shared" si="3"/>
        <v/>
      </c>
    </row>
    <row r="23" spans="2:7" ht="18.75" x14ac:dyDescent="0.3">
      <c r="B23" s="43">
        <f t="shared" si="1"/>
        <v>46011</v>
      </c>
      <c r="C23" s="44">
        <f t="shared" si="2"/>
        <v>46011</v>
      </c>
      <c r="D23" s="36"/>
      <c r="E23" s="36"/>
      <c r="F23" s="36"/>
      <c r="G23" s="65" t="str">
        <f t="shared" si="3"/>
        <v/>
      </c>
    </row>
    <row r="24" spans="2:7" ht="18.75" x14ac:dyDescent="0.3">
      <c r="B24" s="43">
        <f t="shared" si="1"/>
        <v>46012</v>
      </c>
      <c r="C24" s="44">
        <f t="shared" si="2"/>
        <v>46012</v>
      </c>
      <c r="D24" s="36"/>
      <c r="E24" s="36"/>
      <c r="F24" s="36"/>
      <c r="G24" s="65" t="str">
        <f t="shared" si="3"/>
        <v/>
      </c>
    </row>
    <row r="25" spans="2:7" ht="18.75" x14ac:dyDescent="0.3">
      <c r="B25" s="43">
        <f t="shared" si="1"/>
        <v>46013</v>
      </c>
      <c r="C25" s="44">
        <f t="shared" si="2"/>
        <v>46013</v>
      </c>
      <c r="D25" s="36"/>
      <c r="E25" s="36"/>
      <c r="F25" s="36"/>
      <c r="G25" s="65" t="str">
        <f t="shared" si="3"/>
        <v/>
      </c>
    </row>
    <row r="26" spans="2:7" ht="18.75" x14ac:dyDescent="0.3">
      <c r="B26" s="43">
        <f t="shared" si="1"/>
        <v>46014</v>
      </c>
      <c r="C26" s="44">
        <f t="shared" si="2"/>
        <v>46014</v>
      </c>
      <c r="D26" s="36"/>
      <c r="E26" s="36"/>
      <c r="F26" s="36"/>
      <c r="G26" s="65" t="str">
        <f t="shared" si="3"/>
        <v/>
      </c>
    </row>
    <row r="27" spans="2:7" ht="18.75" x14ac:dyDescent="0.3">
      <c r="B27" s="43">
        <f t="shared" si="1"/>
        <v>46015</v>
      </c>
      <c r="C27" s="44">
        <f t="shared" si="2"/>
        <v>46015</v>
      </c>
      <c r="D27" s="36"/>
      <c r="E27" s="36"/>
      <c r="F27" s="36"/>
      <c r="G27" s="65" t="str">
        <f t="shared" si="3"/>
        <v/>
      </c>
    </row>
    <row r="28" spans="2:7" ht="18.75" x14ac:dyDescent="0.3">
      <c r="B28" s="43">
        <f t="shared" si="1"/>
        <v>46016</v>
      </c>
      <c r="C28" s="44">
        <f t="shared" si="2"/>
        <v>46016</v>
      </c>
      <c r="D28" s="36"/>
      <c r="E28" s="36"/>
      <c r="F28" s="36"/>
      <c r="G28" s="65" t="str">
        <f t="shared" si="3"/>
        <v/>
      </c>
    </row>
    <row r="29" spans="2:7" ht="18.75" x14ac:dyDescent="0.3">
      <c r="B29" s="43">
        <f t="shared" si="1"/>
        <v>46017</v>
      </c>
      <c r="C29" s="44">
        <f t="shared" si="2"/>
        <v>46017</v>
      </c>
      <c r="D29" s="36"/>
      <c r="E29" s="36"/>
      <c r="F29" s="36"/>
      <c r="G29" s="65" t="str">
        <f t="shared" si="3"/>
        <v/>
      </c>
    </row>
    <row r="30" spans="2:7" ht="18.75" x14ac:dyDescent="0.3">
      <c r="B30" s="43">
        <f t="shared" si="1"/>
        <v>46018</v>
      </c>
      <c r="C30" s="44">
        <f t="shared" si="2"/>
        <v>46018</v>
      </c>
      <c r="D30" s="36"/>
      <c r="E30" s="36"/>
      <c r="F30" s="36"/>
      <c r="G30" s="65" t="str">
        <f t="shared" si="3"/>
        <v/>
      </c>
    </row>
    <row r="31" spans="2:7" ht="18.75" x14ac:dyDescent="0.3">
      <c r="B31" s="43">
        <f t="shared" si="1"/>
        <v>46019</v>
      </c>
      <c r="C31" s="44">
        <f t="shared" si="2"/>
        <v>46019</v>
      </c>
      <c r="D31" s="36"/>
      <c r="E31" s="36"/>
      <c r="F31" s="36"/>
      <c r="G31" s="65" t="str">
        <f t="shared" si="3"/>
        <v/>
      </c>
    </row>
    <row r="32" spans="2:7" ht="18.75" x14ac:dyDescent="0.3">
      <c r="B32" s="43">
        <f t="shared" si="1"/>
        <v>46020</v>
      </c>
      <c r="C32" s="44">
        <f t="shared" si="2"/>
        <v>46020</v>
      </c>
      <c r="D32" s="36"/>
      <c r="E32" s="36"/>
      <c r="F32" s="36"/>
      <c r="G32" s="65" t="str">
        <f t="shared" si="3"/>
        <v/>
      </c>
    </row>
    <row r="33" spans="2:7" ht="18.75" x14ac:dyDescent="0.3">
      <c r="B33" s="43">
        <f t="shared" si="1"/>
        <v>46021</v>
      </c>
      <c r="C33" s="44">
        <f t="shared" si="2"/>
        <v>46021</v>
      </c>
      <c r="D33" s="36"/>
      <c r="E33" s="36"/>
      <c r="F33" s="36"/>
      <c r="G33" s="65" t="str">
        <f t="shared" si="3"/>
        <v/>
      </c>
    </row>
    <row r="34" spans="2:7" ht="19.5" thickBot="1" x14ac:dyDescent="0.35">
      <c r="B34" s="45">
        <f t="shared" si="1"/>
        <v>46022</v>
      </c>
      <c r="C34" s="46">
        <f t="shared" si="2"/>
        <v>46022</v>
      </c>
      <c r="D34" s="37"/>
      <c r="E34" s="37"/>
      <c r="F34" s="37"/>
      <c r="G34" s="66" t="str">
        <f t="shared" si="3"/>
        <v/>
      </c>
    </row>
    <row r="35" spans="2:7" ht="16.5" thickTop="1" thickBot="1" x14ac:dyDescent="0.3">
      <c r="B35" s="47"/>
    </row>
    <row r="36" spans="2:7" ht="27" customHeight="1" thickBot="1" x14ac:dyDescent="0.3">
      <c r="B36" s="81" t="s">
        <v>43</v>
      </c>
      <c r="C36" s="82"/>
      <c r="D36" s="82"/>
      <c r="E36" s="82"/>
      <c r="F36" s="83"/>
      <c r="G36" s="58">
        <f>SUM(G4:G34)</f>
        <v>0</v>
      </c>
    </row>
    <row r="37" spans="2:7" x14ac:dyDescent="0.25">
      <c r="B37" s="47"/>
    </row>
    <row r="38" spans="2:7" x14ac:dyDescent="0.25">
      <c r="B38" s="47"/>
    </row>
  </sheetData>
  <sheetProtection algorithmName="SHA-512" hashValue="+8quhgrFedWglppbkMjhcTumroATGzwHmz6tmzdskW/b3Zj3aFz0uJhV7NeFBe2VtB2OZUkWgebta09MumD81g==" saltValue="SdMJniZ1kmb1lo5X0dRNkA==" spinCount="100000" sheet="1" objects="1" scenarios="1" formatCells="0" formatColumns="0" formatRows="0"/>
  <customSheetViews>
    <customSheetView guid="{4652D98A-10A8-4A41-BE02-6BC110D8BB01}" showGridLines="0">
      <pane xSplit="4" ySplit="4" topLeftCell="E5" activePane="bottomRight" state="frozen"/>
      <selection pane="bottomRight" activeCell="E40" sqref="E40"/>
      <pageMargins left="0.7" right="0.7" top="0.78740157499999996" bottom="0.78740157499999996" header="0.3" footer="0.3"/>
    </customSheetView>
  </customSheetViews>
  <mergeCells count="4">
    <mergeCell ref="B1:G1"/>
    <mergeCell ref="B36:F36"/>
    <mergeCell ref="B3:C3"/>
    <mergeCell ref="B2:G2"/>
  </mergeCells>
  <conditionalFormatting sqref="B4:G34">
    <cfRule type="expression" dxfId="2" priority="2" stopIfTrue="1">
      <formula>WEEKDAY($B4,2)&gt;5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871AB046-37D3-480D-ADC0-9B9DF1A9CB57}">
            <xm:f>MATCH($B4,Feiertage!$B$2:$B$49,0)&gt;0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B4:G34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5" tint="-0.249977111117893"/>
  </sheetPr>
  <dimension ref="A1:E49"/>
  <sheetViews>
    <sheetView workbookViewId="0">
      <selection activeCell="C2" sqref="C2"/>
    </sheetView>
  </sheetViews>
  <sheetFormatPr baseColWidth="10" defaultColWidth="11.42578125" defaultRowHeight="18.75" customHeight="1" x14ac:dyDescent="0.25"/>
  <cols>
    <col min="1" max="1" width="22.7109375" style="16" customWidth="1"/>
    <col min="2" max="2" width="20.7109375" style="15" hidden="1" customWidth="1"/>
    <col min="3" max="3" width="15.85546875" style="16" customWidth="1"/>
    <col min="4" max="4" width="40.140625" style="15" customWidth="1"/>
    <col min="5" max="16384" width="11.42578125" style="15"/>
  </cols>
  <sheetData>
    <row r="1" spans="1:5" s="19" customFormat="1" ht="36.75" customHeight="1" x14ac:dyDescent="0.25">
      <c r="A1" s="17" t="s">
        <v>5</v>
      </c>
      <c r="B1" s="18">
        <f>YEAR(Januar!B1)</f>
        <v>2025</v>
      </c>
      <c r="C1" s="17" t="s">
        <v>6</v>
      </c>
      <c r="D1" s="17" t="s">
        <v>42</v>
      </c>
    </row>
    <row r="2" spans="1:5" s="5" customFormat="1" ht="18.75" customHeight="1" x14ac:dyDescent="0.25">
      <c r="A2" s="20">
        <f>DATEVALUE("01.01."&amp;$B$1)</f>
        <v>45658</v>
      </c>
      <c r="B2" s="6">
        <f>IF(C2="x",A2,0)</f>
        <v>45658</v>
      </c>
      <c r="C2" s="7" t="s">
        <v>7</v>
      </c>
      <c r="D2" s="8" t="s">
        <v>8</v>
      </c>
    </row>
    <row r="3" spans="1:5" s="5" customFormat="1" ht="18.75" customHeight="1" x14ac:dyDescent="0.25">
      <c r="A3" s="20">
        <f>DATEVALUE("02.01."&amp;$B$1)</f>
        <v>45659</v>
      </c>
      <c r="B3" s="6">
        <f>IF(C3="x",A3,0)</f>
        <v>0</v>
      </c>
      <c r="C3" s="7"/>
      <c r="D3" s="8" t="s">
        <v>9</v>
      </c>
    </row>
    <row r="4" spans="1:5" s="5" customFormat="1" ht="18.75" customHeight="1" x14ac:dyDescent="0.25">
      <c r="A4" s="20">
        <f>DATEVALUE("06.01."&amp;$B$1)</f>
        <v>45663</v>
      </c>
      <c r="B4" s="6">
        <f t="shared" ref="B4:B49" si="0">IF(C4="x",A4,0)</f>
        <v>45663</v>
      </c>
      <c r="C4" s="7" t="s">
        <v>7</v>
      </c>
      <c r="D4" s="9" t="s">
        <v>10</v>
      </c>
    </row>
    <row r="5" spans="1:5" s="5" customFormat="1" ht="18.75" customHeight="1" x14ac:dyDescent="0.25">
      <c r="A5" s="20">
        <f>A8-48</f>
        <v>45719</v>
      </c>
      <c r="B5" s="6">
        <f t="shared" si="0"/>
        <v>0</v>
      </c>
      <c r="C5" s="7"/>
      <c r="D5" s="10" t="s">
        <v>11</v>
      </c>
      <c r="E5" s="11"/>
    </row>
    <row r="6" spans="1:5" s="5" customFormat="1" ht="18.75" customHeight="1" x14ac:dyDescent="0.25">
      <c r="A6" s="20">
        <f>A8-2</f>
        <v>45765</v>
      </c>
      <c r="B6" s="6">
        <f t="shared" si="0"/>
        <v>45765</v>
      </c>
      <c r="C6" s="7" t="s">
        <v>7</v>
      </c>
      <c r="D6" s="12" t="s">
        <v>12</v>
      </c>
    </row>
    <row r="7" spans="1:5" s="5" customFormat="1" ht="18.75" customHeight="1" x14ac:dyDescent="0.25">
      <c r="A7" s="20">
        <f>A8-1</f>
        <v>45766</v>
      </c>
      <c r="B7" s="6">
        <f t="shared" si="0"/>
        <v>0</v>
      </c>
      <c r="C7" s="7"/>
      <c r="D7" s="8" t="s">
        <v>13</v>
      </c>
    </row>
    <row r="8" spans="1:5" s="5" customFormat="1" ht="18.75" customHeight="1" x14ac:dyDescent="0.25">
      <c r="A8" s="20">
        <f>DOLLAR((DAY(MINUTE($B$1/38)/2+55) &amp; ".4." &amp; $B$1)/7,)*7-IF(YEAR(1)=1904,5,6)</f>
        <v>45767</v>
      </c>
      <c r="B8" s="6">
        <f t="shared" si="0"/>
        <v>45767</v>
      </c>
      <c r="C8" s="7" t="s">
        <v>7</v>
      </c>
      <c r="D8" s="8" t="s">
        <v>14</v>
      </c>
    </row>
    <row r="9" spans="1:5" s="5" customFormat="1" ht="18.75" customHeight="1" x14ac:dyDescent="0.25">
      <c r="A9" s="20">
        <f>A8+1</f>
        <v>45768</v>
      </c>
      <c r="B9" s="6">
        <f t="shared" si="0"/>
        <v>45768</v>
      </c>
      <c r="C9" s="7" t="s">
        <v>7</v>
      </c>
      <c r="D9" s="8" t="s">
        <v>15</v>
      </c>
    </row>
    <row r="10" spans="1:5" s="5" customFormat="1" ht="18.75" customHeight="1" x14ac:dyDescent="0.25">
      <c r="A10" s="20">
        <f>DATEVALUE("01.05."&amp;$B$1)</f>
        <v>45778</v>
      </c>
      <c r="B10" s="6">
        <f t="shared" si="0"/>
        <v>45778</v>
      </c>
      <c r="C10" s="7" t="s">
        <v>7</v>
      </c>
      <c r="D10" s="8" t="s">
        <v>16</v>
      </c>
    </row>
    <row r="11" spans="1:5" s="5" customFormat="1" ht="18.75" customHeight="1" x14ac:dyDescent="0.25">
      <c r="A11" s="20">
        <f>A8+39</f>
        <v>45806</v>
      </c>
      <c r="B11" s="6">
        <f t="shared" si="0"/>
        <v>45806</v>
      </c>
      <c r="C11" s="7" t="s">
        <v>7</v>
      </c>
      <c r="D11" s="8" t="s">
        <v>17</v>
      </c>
    </row>
    <row r="12" spans="1:5" s="5" customFormat="1" ht="18.75" customHeight="1" x14ac:dyDescent="0.25">
      <c r="A12" s="20">
        <f>DATE($B$1,5,1)+15-WEEKDAY(DATE($B$1,5,1))</f>
        <v>45788</v>
      </c>
      <c r="B12" s="6">
        <f t="shared" si="0"/>
        <v>0</v>
      </c>
      <c r="C12" s="7"/>
      <c r="D12" s="8" t="s">
        <v>18</v>
      </c>
    </row>
    <row r="13" spans="1:5" s="5" customFormat="1" ht="18.75" customHeight="1" x14ac:dyDescent="0.25">
      <c r="A13" s="20">
        <f>A8+48</f>
        <v>45815</v>
      </c>
      <c r="B13" s="6">
        <f t="shared" si="0"/>
        <v>0</v>
      </c>
      <c r="C13" s="7"/>
      <c r="D13" s="8" t="s">
        <v>19</v>
      </c>
    </row>
    <row r="14" spans="1:5" s="5" customFormat="1" ht="18.75" customHeight="1" x14ac:dyDescent="0.25">
      <c r="A14" s="20">
        <f>A8+49</f>
        <v>45816</v>
      </c>
      <c r="B14" s="6">
        <f t="shared" si="0"/>
        <v>45816</v>
      </c>
      <c r="C14" s="7" t="s">
        <v>7</v>
      </c>
      <c r="D14" s="8" t="s">
        <v>20</v>
      </c>
    </row>
    <row r="15" spans="1:5" s="5" customFormat="1" ht="18.75" customHeight="1" x14ac:dyDescent="0.25">
      <c r="A15" s="20">
        <f>A8+50</f>
        <v>45817</v>
      </c>
      <c r="B15" s="6">
        <f t="shared" si="0"/>
        <v>45817</v>
      </c>
      <c r="C15" s="7" t="s">
        <v>7</v>
      </c>
      <c r="D15" s="8" t="s">
        <v>21</v>
      </c>
    </row>
    <row r="16" spans="1:5" s="5" customFormat="1" ht="18.75" customHeight="1" x14ac:dyDescent="0.25">
      <c r="A16" s="20">
        <f>A8+60</f>
        <v>45827</v>
      </c>
      <c r="B16" s="6">
        <f t="shared" si="0"/>
        <v>0</v>
      </c>
      <c r="C16" s="7"/>
      <c r="D16" s="8" t="s">
        <v>22</v>
      </c>
    </row>
    <row r="17" spans="1:4" s="5" customFormat="1" ht="18.75" customHeight="1" x14ac:dyDescent="0.25">
      <c r="A17" s="20">
        <f>DATEVALUE("01.08."&amp;$B$1)</f>
        <v>45870</v>
      </c>
      <c r="B17" s="6">
        <f t="shared" si="0"/>
        <v>0</v>
      </c>
      <c r="C17" s="7"/>
      <c r="D17" s="8" t="s">
        <v>23</v>
      </c>
    </row>
    <row r="18" spans="1:4" s="5" customFormat="1" ht="18.75" customHeight="1" x14ac:dyDescent="0.25">
      <c r="A18" s="20">
        <f>DATEVALUE("03.10."&amp;$B$1)</f>
        <v>45933</v>
      </c>
      <c r="B18" s="6">
        <f t="shared" si="0"/>
        <v>45933</v>
      </c>
      <c r="C18" s="7" t="s">
        <v>7</v>
      </c>
      <c r="D18" s="8" t="s">
        <v>24</v>
      </c>
    </row>
    <row r="19" spans="1:4" s="5" customFormat="1" ht="18.75" customHeight="1" x14ac:dyDescent="0.25">
      <c r="A19" s="20">
        <f>DATE($B$1,10,1)+7-WEEKDAY(DATE($B$1,10,1),2)</f>
        <v>45935</v>
      </c>
      <c r="B19" s="6">
        <f t="shared" si="0"/>
        <v>0</v>
      </c>
      <c r="C19" s="7"/>
      <c r="D19" s="8" t="s">
        <v>25</v>
      </c>
    </row>
    <row r="20" spans="1:4" s="5" customFormat="1" ht="18.75" customHeight="1" x14ac:dyDescent="0.25">
      <c r="A20" s="20">
        <v>43399</v>
      </c>
      <c r="B20" s="6">
        <f t="shared" si="0"/>
        <v>0</v>
      </c>
      <c r="C20" s="7"/>
      <c r="D20" s="8" t="s">
        <v>26</v>
      </c>
    </row>
    <row r="21" spans="1:4" s="5" customFormat="1" ht="18.75" customHeight="1" x14ac:dyDescent="0.25">
      <c r="A21" s="20">
        <f>DATEVALUE("31.10."&amp;$B$1)</f>
        <v>45961</v>
      </c>
      <c r="B21" s="6">
        <f t="shared" si="0"/>
        <v>0</v>
      </c>
      <c r="C21" s="7"/>
      <c r="D21" s="8" t="s">
        <v>27</v>
      </c>
    </row>
    <row r="22" spans="1:4" s="5" customFormat="1" ht="18.75" customHeight="1" x14ac:dyDescent="0.25">
      <c r="A22" s="20">
        <f>DATEVALUE("01.11."&amp;$B$1)</f>
        <v>45962</v>
      </c>
      <c r="B22" s="6">
        <f t="shared" si="0"/>
        <v>0</v>
      </c>
      <c r="C22" s="7"/>
      <c r="D22" s="8" t="s">
        <v>28</v>
      </c>
    </row>
    <row r="23" spans="1:4" s="5" customFormat="1" ht="18.75" customHeight="1" x14ac:dyDescent="0.25">
      <c r="A23" s="20">
        <f>DATE($B$1,12,25)-WEEKDAY(DATE($B$1,12,25),2)-35</f>
        <v>45977</v>
      </c>
      <c r="B23" s="6">
        <f t="shared" si="0"/>
        <v>0</v>
      </c>
      <c r="C23" s="7"/>
      <c r="D23" s="8" t="s">
        <v>29</v>
      </c>
    </row>
    <row r="24" spans="1:4" s="5" customFormat="1" ht="18.75" customHeight="1" x14ac:dyDescent="0.25">
      <c r="A24" s="20">
        <f>DATE($B$1,12,25)-WEEKDAY(DATE($B$1,12,25),2)-32</f>
        <v>45980</v>
      </c>
      <c r="B24" s="6">
        <f t="shared" si="0"/>
        <v>0</v>
      </c>
      <c r="C24" s="7"/>
      <c r="D24" s="8" t="s">
        <v>30</v>
      </c>
    </row>
    <row r="25" spans="1:4" s="5" customFormat="1" ht="18.75" customHeight="1" x14ac:dyDescent="0.25">
      <c r="A25" s="20">
        <f>DATE($B$1,12,25)-WEEKDAY(DATE($B$1,12,25),2)-28</f>
        <v>45984</v>
      </c>
      <c r="B25" s="6">
        <f t="shared" si="0"/>
        <v>0</v>
      </c>
      <c r="C25" s="7"/>
      <c r="D25" s="8" t="s">
        <v>31</v>
      </c>
    </row>
    <row r="26" spans="1:4" s="5" customFormat="1" ht="18.75" customHeight="1" x14ac:dyDescent="0.25">
      <c r="A26" s="20">
        <f>DATE($B$1,12,25)-WEEKDAY(DATE($B$1,12,25),2)-21</f>
        <v>45991</v>
      </c>
      <c r="B26" s="6">
        <f t="shared" si="0"/>
        <v>0</v>
      </c>
      <c r="C26" s="7"/>
      <c r="D26" s="8" t="s">
        <v>32</v>
      </c>
    </row>
    <row r="27" spans="1:4" s="5" customFormat="1" ht="18.75" customHeight="1" x14ac:dyDescent="0.25">
      <c r="A27" s="20">
        <f>DATE($B$1,12,25)-WEEKDAY(DATE($B$1,12,25),2)-14</f>
        <v>45998</v>
      </c>
      <c r="B27" s="6">
        <f t="shared" si="0"/>
        <v>0</v>
      </c>
      <c r="C27" s="7"/>
      <c r="D27" s="8" t="s">
        <v>33</v>
      </c>
    </row>
    <row r="28" spans="1:4" s="5" customFormat="1" ht="18.75" customHeight="1" x14ac:dyDescent="0.25">
      <c r="A28" s="20">
        <f>DATE($B$1,12,25)-WEEKDAY(DATE($B$1,12,25),2)-7</f>
        <v>46005</v>
      </c>
      <c r="B28" s="6">
        <f t="shared" si="0"/>
        <v>0</v>
      </c>
      <c r="C28" s="7"/>
      <c r="D28" s="8" t="s">
        <v>34</v>
      </c>
    </row>
    <row r="29" spans="1:4" s="5" customFormat="1" ht="18.75" customHeight="1" x14ac:dyDescent="0.25">
      <c r="A29" s="20">
        <f>DATE($B$1,12,25)-WEEKDAY(DATE($B$1,12,25),2)</f>
        <v>46012</v>
      </c>
      <c r="B29" s="6">
        <f t="shared" si="0"/>
        <v>0</v>
      </c>
      <c r="C29" s="7"/>
      <c r="D29" s="8" t="s">
        <v>35</v>
      </c>
    </row>
    <row r="30" spans="1:4" s="5" customFormat="1" ht="18.75" customHeight="1" x14ac:dyDescent="0.25">
      <c r="A30" s="20">
        <f>DATEVALUE("24.12."&amp;$B$1)</f>
        <v>46015</v>
      </c>
      <c r="B30" s="6">
        <f t="shared" si="0"/>
        <v>0</v>
      </c>
      <c r="C30" s="7"/>
      <c r="D30" s="8" t="s">
        <v>36</v>
      </c>
    </row>
    <row r="31" spans="1:4" s="5" customFormat="1" ht="18.75" customHeight="1" x14ac:dyDescent="0.25">
      <c r="A31" s="20">
        <f>DATEVALUE("25.12."&amp;$B$1)</f>
        <v>46016</v>
      </c>
      <c r="B31" s="6">
        <f t="shared" si="0"/>
        <v>46016</v>
      </c>
      <c r="C31" s="7" t="s">
        <v>7</v>
      </c>
      <c r="D31" s="8" t="s">
        <v>37</v>
      </c>
    </row>
    <row r="32" spans="1:4" s="5" customFormat="1" ht="18.75" customHeight="1" x14ac:dyDescent="0.25">
      <c r="A32" s="20">
        <f>DATEVALUE("26.12."&amp;$B$1)</f>
        <v>46017</v>
      </c>
      <c r="B32" s="6">
        <f t="shared" si="0"/>
        <v>46017</v>
      </c>
      <c r="C32" s="7" t="s">
        <v>7</v>
      </c>
      <c r="D32" s="8" t="s">
        <v>38</v>
      </c>
    </row>
    <row r="33" spans="1:5" s="5" customFormat="1" ht="18.75" customHeight="1" x14ac:dyDescent="0.25">
      <c r="A33" s="20">
        <f>DATEVALUE("31.12."&amp;$B$1)</f>
        <v>46022</v>
      </c>
      <c r="B33" s="6">
        <f t="shared" si="0"/>
        <v>0</v>
      </c>
      <c r="C33" s="7"/>
      <c r="D33" s="8" t="s">
        <v>39</v>
      </c>
    </row>
    <row r="34" spans="1:5" s="5" customFormat="1" ht="18.75" customHeight="1" x14ac:dyDescent="0.25">
      <c r="A34" s="21"/>
      <c r="B34" s="6">
        <f t="shared" si="0"/>
        <v>0</v>
      </c>
      <c r="C34" s="7"/>
      <c r="D34" s="13"/>
    </row>
    <row r="35" spans="1:5" s="5" customFormat="1" ht="18.75" customHeight="1" x14ac:dyDescent="0.25">
      <c r="A35" s="21"/>
      <c r="B35" s="6">
        <f t="shared" si="0"/>
        <v>0</v>
      </c>
      <c r="C35" s="14"/>
      <c r="D35" s="13"/>
      <c r="E35" s="11"/>
    </row>
    <row r="36" spans="1:5" s="5" customFormat="1" ht="18.75" customHeight="1" x14ac:dyDescent="0.25">
      <c r="A36" s="21"/>
      <c r="B36" s="6">
        <f t="shared" si="0"/>
        <v>0</v>
      </c>
      <c r="C36" s="7"/>
      <c r="D36" s="13"/>
    </row>
    <row r="37" spans="1:5" s="5" customFormat="1" ht="18.75" customHeight="1" x14ac:dyDescent="0.25">
      <c r="A37" s="21"/>
      <c r="B37" s="6">
        <f t="shared" si="0"/>
        <v>0</v>
      </c>
      <c r="C37" s="7"/>
      <c r="D37" s="13"/>
    </row>
    <row r="38" spans="1:5" s="5" customFormat="1" ht="18.75" customHeight="1" x14ac:dyDescent="0.25">
      <c r="A38" s="21"/>
      <c r="B38" s="6">
        <f t="shared" si="0"/>
        <v>0</v>
      </c>
      <c r="C38" s="7"/>
      <c r="D38" s="13"/>
    </row>
    <row r="39" spans="1:5" s="5" customFormat="1" ht="18.75" customHeight="1" x14ac:dyDescent="0.25">
      <c r="A39" s="21"/>
      <c r="B39" s="6">
        <f t="shared" si="0"/>
        <v>0</v>
      </c>
      <c r="C39" s="7"/>
      <c r="D39" s="13"/>
    </row>
    <row r="40" spans="1:5" s="5" customFormat="1" ht="18.75" customHeight="1" x14ac:dyDescent="0.25">
      <c r="A40" s="21"/>
      <c r="B40" s="6">
        <f t="shared" si="0"/>
        <v>0</v>
      </c>
      <c r="C40" s="7"/>
      <c r="D40" s="13"/>
    </row>
    <row r="41" spans="1:5" s="5" customFormat="1" ht="18.75" customHeight="1" x14ac:dyDescent="0.25">
      <c r="A41" s="21"/>
      <c r="B41" s="6">
        <f t="shared" si="0"/>
        <v>0</v>
      </c>
      <c r="C41" s="7"/>
      <c r="D41" s="13"/>
    </row>
    <row r="42" spans="1:5" s="5" customFormat="1" ht="18.75" customHeight="1" x14ac:dyDescent="0.25">
      <c r="A42" s="7"/>
      <c r="B42" s="6">
        <f t="shared" si="0"/>
        <v>0</v>
      </c>
      <c r="C42" s="7"/>
      <c r="D42" s="13"/>
    </row>
    <row r="43" spans="1:5" s="5" customFormat="1" ht="18.75" customHeight="1" x14ac:dyDescent="0.25">
      <c r="A43" s="7"/>
      <c r="B43" s="6">
        <f t="shared" si="0"/>
        <v>0</v>
      </c>
      <c r="C43" s="7"/>
      <c r="D43" s="13"/>
    </row>
    <row r="44" spans="1:5" s="5" customFormat="1" ht="18.75" customHeight="1" x14ac:dyDescent="0.25">
      <c r="A44" s="7"/>
      <c r="B44" s="6">
        <f t="shared" si="0"/>
        <v>0</v>
      </c>
      <c r="C44" s="7"/>
      <c r="D44" s="13"/>
    </row>
    <row r="45" spans="1:5" s="5" customFormat="1" ht="18.75" customHeight="1" x14ac:dyDescent="0.25">
      <c r="A45" s="7"/>
      <c r="B45" s="6">
        <f t="shared" si="0"/>
        <v>0</v>
      </c>
      <c r="C45" s="7"/>
      <c r="D45" s="13"/>
    </row>
    <row r="46" spans="1:5" s="5" customFormat="1" ht="18.75" customHeight="1" x14ac:dyDescent="0.25">
      <c r="A46" s="7"/>
      <c r="B46" s="6">
        <f t="shared" si="0"/>
        <v>0</v>
      </c>
      <c r="C46" s="7"/>
      <c r="D46" s="13"/>
    </row>
    <row r="47" spans="1:5" s="5" customFormat="1" ht="18.75" customHeight="1" x14ac:dyDescent="0.25">
      <c r="A47" s="21"/>
      <c r="B47" s="6">
        <f t="shared" si="0"/>
        <v>0</v>
      </c>
      <c r="C47" s="7"/>
      <c r="D47" s="13"/>
    </row>
    <row r="48" spans="1:5" s="5" customFormat="1" ht="18.75" customHeight="1" x14ac:dyDescent="0.25">
      <c r="A48" s="7"/>
      <c r="B48" s="6">
        <f t="shared" si="0"/>
        <v>0</v>
      </c>
      <c r="C48" s="7"/>
      <c r="D48" s="13"/>
    </row>
    <row r="49" spans="1:4" s="5" customFormat="1" ht="18.75" customHeight="1" x14ac:dyDescent="0.25">
      <c r="A49" s="7"/>
      <c r="B49" s="6">
        <f t="shared" si="0"/>
        <v>0</v>
      </c>
      <c r="C49" s="7"/>
      <c r="D49" s="13"/>
    </row>
  </sheetData>
  <sheetProtection algorithmName="SHA-512" hashValue="4YyvvFyZF5ngxHR1G2iHGWmwMMUmdmXRTa49iL+hHEY4YyHVEX1W38qckjk8m8gUNn0K50ntLZTH81rgAlKeHQ==" saltValue="NeOn/SXObfn4ajeQ2HQZ5g==" spinCount="100000" sheet="1" objects="1" scenarios="1"/>
  <customSheetViews>
    <customSheetView guid="{4652D98A-10A8-4A41-BE02-6BC110D8BB01}">
      <selection activeCell="L16" sqref="L16"/>
      <pageMargins left="0.7" right="0.7" top="0.78740157499999996" bottom="0.78740157499999996" header="0.3" footer="0.3"/>
    </customSheetView>
  </customSheetViews>
  <conditionalFormatting sqref="A2:D49">
    <cfRule type="expression" dxfId="1" priority="1" stopIfTrue="1">
      <formula>AND(WEEKDAY($B2,2)&gt;5,$B2&gt;0)</formula>
    </cfRule>
    <cfRule type="expression" dxfId="0" priority="2">
      <formula>IF($C2="x",1,0)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 tint="-0.249977111117893"/>
  </sheetPr>
  <dimension ref="A1:B13"/>
  <sheetViews>
    <sheetView workbookViewId="0">
      <selection activeCell="B2" sqref="B2"/>
    </sheetView>
  </sheetViews>
  <sheetFormatPr baseColWidth="10" defaultColWidth="11.42578125" defaultRowHeight="15" x14ac:dyDescent="0.25"/>
  <cols>
    <col min="1" max="1" width="22.85546875" style="2" customWidth="1"/>
    <col min="2" max="2" width="18" customWidth="1"/>
  </cols>
  <sheetData>
    <row r="1" spans="1:2" s="3" customFormat="1" ht="42.75" customHeight="1" x14ac:dyDescent="0.25">
      <c r="A1" s="22" t="s">
        <v>41</v>
      </c>
      <c r="B1" s="23" t="s">
        <v>4</v>
      </c>
    </row>
    <row r="2" spans="1:2" ht="21" x14ac:dyDescent="0.35">
      <c r="A2" s="24">
        <f>Januar!B1</f>
        <v>45658</v>
      </c>
      <c r="B2" s="25">
        <f>Januar!G36</f>
        <v>0.33333333333333337</v>
      </c>
    </row>
    <row r="3" spans="1:2" ht="21" x14ac:dyDescent="0.35">
      <c r="A3" s="26">
        <f>EDATE(A2,1)</f>
        <v>45689</v>
      </c>
      <c r="B3" s="27">
        <f>Februar!G36</f>
        <v>0</v>
      </c>
    </row>
    <row r="4" spans="1:2" ht="21" x14ac:dyDescent="0.35">
      <c r="A4" s="24">
        <f>EDATE(A3,1)</f>
        <v>45717</v>
      </c>
      <c r="B4" s="25">
        <f>März!G36</f>
        <v>0</v>
      </c>
    </row>
    <row r="5" spans="1:2" ht="21" x14ac:dyDescent="0.35">
      <c r="A5" s="26">
        <f t="shared" ref="A5:A13" si="0">EDATE(A4,1)</f>
        <v>45748</v>
      </c>
      <c r="B5" s="27">
        <f>April!G35</f>
        <v>0</v>
      </c>
    </row>
    <row r="6" spans="1:2" ht="21" x14ac:dyDescent="0.35">
      <c r="A6" s="24">
        <f t="shared" si="0"/>
        <v>45778</v>
      </c>
      <c r="B6" s="25">
        <f>Mai!G36</f>
        <v>0</v>
      </c>
    </row>
    <row r="7" spans="1:2" ht="21" x14ac:dyDescent="0.35">
      <c r="A7" s="26">
        <f t="shared" si="0"/>
        <v>45809</v>
      </c>
      <c r="B7" s="27">
        <f>Juni!G35</f>
        <v>0</v>
      </c>
    </row>
    <row r="8" spans="1:2" ht="21" x14ac:dyDescent="0.35">
      <c r="A8" s="24">
        <f t="shared" si="0"/>
        <v>45839</v>
      </c>
      <c r="B8" s="25">
        <f>Juli!G36</f>
        <v>0</v>
      </c>
    </row>
    <row r="9" spans="1:2" ht="21" x14ac:dyDescent="0.35">
      <c r="A9" s="26">
        <f t="shared" si="0"/>
        <v>45870</v>
      </c>
      <c r="B9" s="27">
        <f>August!G36</f>
        <v>0</v>
      </c>
    </row>
    <row r="10" spans="1:2" ht="21" x14ac:dyDescent="0.35">
      <c r="A10" s="24">
        <f t="shared" si="0"/>
        <v>45901</v>
      </c>
      <c r="B10" s="25">
        <f>September!G35</f>
        <v>0</v>
      </c>
    </row>
    <row r="11" spans="1:2" ht="21" x14ac:dyDescent="0.35">
      <c r="A11" s="26">
        <f t="shared" si="0"/>
        <v>45931</v>
      </c>
      <c r="B11" s="27">
        <f>Oktober!G36</f>
        <v>0</v>
      </c>
    </row>
    <row r="12" spans="1:2" ht="21" x14ac:dyDescent="0.35">
      <c r="A12" s="24">
        <f t="shared" si="0"/>
        <v>45962</v>
      </c>
      <c r="B12" s="25">
        <f>November!G35</f>
        <v>0</v>
      </c>
    </row>
    <row r="13" spans="1:2" ht="21.75" thickBot="1" x14ac:dyDescent="0.4">
      <c r="A13" s="28">
        <f t="shared" si="0"/>
        <v>45992</v>
      </c>
      <c r="B13" s="29">
        <f>Dezember!G36</f>
        <v>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39"/>
  <sheetViews>
    <sheetView showGridLines="0" zoomScale="90" zoomScaleNormal="9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A32" sqref="A32:XFD32"/>
    </sheetView>
  </sheetViews>
  <sheetFormatPr baseColWidth="10" defaultColWidth="11.42578125" defaultRowHeight="15" x14ac:dyDescent="0.25"/>
  <cols>
    <col min="1" max="1" width="2.28515625" style="40" customWidth="1"/>
    <col min="2" max="3" width="7.140625" style="40" customWidth="1"/>
    <col min="4" max="7" width="17.5703125" style="40" customWidth="1"/>
    <col min="8" max="8" width="14.5703125" style="1" customWidth="1"/>
    <col min="9" max="9" width="11.42578125" style="1"/>
    <col min="10" max="16384" width="11.42578125" style="40"/>
  </cols>
  <sheetData>
    <row r="1" spans="2:9" ht="39" customHeight="1" x14ac:dyDescent="0.25">
      <c r="B1" s="69">
        <v>45689</v>
      </c>
      <c r="C1" s="69"/>
      <c r="D1" s="69"/>
      <c r="E1" s="69"/>
      <c r="F1" s="69"/>
      <c r="G1" s="69"/>
    </row>
    <row r="2" spans="2:9" ht="24" customHeight="1" x14ac:dyDescent="0.25">
      <c r="B2" s="74" t="s">
        <v>0</v>
      </c>
      <c r="C2" s="74"/>
      <c r="D2" s="74"/>
      <c r="E2" s="74"/>
      <c r="F2" s="74"/>
      <c r="G2" s="74"/>
    </row>
    <row r="3" spans="2:9" ht="24" customHeight="1" thickBot="1" x14ac:dyDescent="0.3">
      <c r="B3" s="77" t="s">
        <v>5</v>
      </c>
      <c r="C3" s="77"/>
      <c r="D3" s="30" t="s">
        <v>1</v>
      </c>
      <c r="E3" s="31" t="s">
        <v>2</v>
      </c>
      <c r="F3" s="31" t="s">
        <v>3</v>
      </c>
      <c r="G3" s="30" t="s">
        <v>4</v>
      </c>
    </row>
    <row r="4" spans="2:9" ht="19.5" thickTop="1" x14ac:dyDescent="0.3">
      <c r="B4" s="41">
        <f>B1</f>
        <v>45689</v>
      </c>
      <c r="C4" s="42">
        <f>B4</f>
        <v>45689</v>
      </c>
      <c r="D4" s="34"/>
      <c r="E4" s="38"/>
      <c r="F4" s="38"/>
      <c r="G4" s="65" t="str">
        <f t="shared" ref="G4:G8" si="0">IF(E4,IF(D4,IF(D4&gt;E4,E4+"24:00"-D4,E4-D4)-F4,""),"")</f>
        <v/>
      </c>
    </row>
    <row r="5" spans="2:9" ht="18.75" x14ac:dyDescent="0.3">
      <c r="B5" s="43">
        <f>B4+1</f>
        <v>45690</v>
      </c>
      <c r="C5" s="44">
        <f>B5</f>
        <v>45690</v>
      </c>
      <c r="D5" s="36"/>
      <c r="E5" s="36"/>
      <c r="F5" s="36"/>
      <c r="G5" s="65" t="str">
        <f t="shared" si="0"/>
        <v/>
      </c>
    </row>
    <row r="6" spans="2:9" ht="18.75" x14ac:dyDescent="0.3">
      <c r="B6" s="43">
        <f t="shared" ref="B6:B31" si="1">B5+1</f>
        <v>45691</v>
      </c>
      <c r="C6" s="44">
        <f t="shared" ref="C6:C30" si="2">B6</f>
        <v>45691</v>
      </c>
      <c r="D6" s="36"/>
      <c r="E6" s="36"/>
      <c r="F6" s="36"/>
      <c r="G6" s="65" t="str">
        <f t="shared" si="0"/>
        <v/>
      </c>
    </row>
    <row r="7" spans="2:9" ht="18.75" x14ac:dyDescent="0.3">
      <c r="B7" s="43">
        <f t="shared" si="1"/>
        <v>45692</v>
      </c>
      <c r="C7" s="44">
        <f>B7</f>
        <v>45692</v>
      </c>
      <c r="D7" s="36"/>
      <c r="E7" s="36"/>
      <c r="F7" s="36"/>
      <c r="G7" s="65" t="str">
        <f t="shared" si="0"/>
        <v/>
      </c>
    </row>
    <row r="8" spans="2:9" ht="18.75" x14ac:dyDescent="0.3">
      <c r="B8" s="43">
        <f t="shared" si="1"/>
        <v>45693</v>
      </c>
      <c r="C8" s="44">
        <f t="shared" si="2"/>
        <v>45693</v>
      </c>
      <c r="D8" s="36"/>
      <c r="E8" s="36"/>
      <c r="F8" s="36"/>
      <c r="G8" s="65" t="str">
        <f t="shared" si="0"/>
        <v/>
      </c>
      <c r="I8" s="4"/>
    </row>
    <row r="9" spans="2:9" ht="18.75" x14ac:dyDescent="0.3">
      <c r="B9" s="43">
        <f t="shared" si="1"/>
        <v>45694</v>
      </c>
      <c r="C9" s="44">
        <f t="shared" si="2"/>
        <v>45694</v>
      </c>
      <c r="D9" s="36"/>
      <c r="E9" s="36"/>
      <c r="F9" s="36"/>
      <c r="G9" s="65" t="str">
        <f>IF(E9,IF(D9,IF(D9&gt;E9,E9+"24:00"-D9,E9-D9)-F9,""),"")</f>
        <v/>
      </c>
    </row>
    <row r="10" spans="2:9" ht="18.75" x14ac:dyDescent="0.3">
      <c r="B10" s="43">
        <f t="shared" si="1"/>
        <v>45695</v>
      </c>
      <c r="C10" s="44">
        <f t="shared" si="2"/>
        <v>45695</v>
      </c>
      <c r="D10" s="36"/>
      <c r="E10" s="36"/>
      <c r="F10" s="36"/>
      <c r="G10" s="65" t="str">
        <f t="shared" ref="G10:G32" si="3">IF(E10,IF(D10,IF(D10&gt;E10,E10+"24:00"-D10,E10-D10)-F10,""),"")</f>
        <v/>
      </c>
    </row>
    <row r="11" spans="2:9" ht="18.75" x14ac:dyDescent="0.3">
      <c r="B11" s="43">
        <f t="shared" si="1"/>
        <v>45696</v>
      </c>
      <c r="C11" s="44">
        <f t="shared" si="2"/>
        <v>45696</v>
      </c>
      <c r="D11" s="36"/>
      <c r="E11" s="36"/>
      <c r="F11" s="36"/>
      <c r="G11" s="65" t="str">
        <f t="shared" si="3"/>
        <v/>
      </c>
    </row>
    <row r="12" spans="2:9" ht="18.75" x14ac:dyDescent="0.3">
      <c r="B12" s="43">
        <f t="shared" si="1"/>
        <v>45697</v>
      </c>
      <c r="C12" s="44">
        <f t="shared" si="2"/>
        <v>45697</v>
      </c>
      <c r="D12" s="36"/>
      <c r="E12" s="36"/>
      <c r="F12" s="36"/>
      <c r="G12" s="65" t="str">
        <f t="shared" si="3"/>
        <v/>
      </c>
    </row>
    <row r="13" spans="2:9" ht="18.75" x14ac:dyDescent="0.3">
      <c r="B13" s="43">
        <f t="shared" si="1"/>
        <v>45698</v>
      </c>
      <c r="C13" s="44">
        <f t="shared" si="2"/>
        <v>45698</v>
      </c>
      <c r="D13" s="36"/>
      <c r="E13" s="36"/>
      <c r="F13" s="36"/>
      <c r="G13" s="65" t="str">
        <f t="shared" si="3"/>
        <v/>
      </c>
    </row>
    <row r="14" spans="2:9" ht="18.75" x14ac:dyDescent="0.3">
      <c r="B14" s="43">
        <f t="shared" si="1"/>
        <v>45699</v>
      </c>
      <c r="C14" s="44">
        <f t="shared" si="2"/>
        <v>45699</v>
      </c>
      <c r="D14" s="36"/>
      <c r="E14" s="36"/>
      <c r="F14" s="36"/>
      <c r="G14" s="65" t="str">
        <f t="shared" si="3"/>
        <v/>
      </c>
    </row>
    <row r="15" spans="2:9" ht="18.75" x14ac:dyDescent="0.3">
      <c r="B15" s="43">
        <f t="shared" si="1"/>
        <v>45700</v>
      </c>
      <c r="C15" s="44">
        <f t="shared" si="2"/>
        <v>45700</v>
      </c>
      <c r="D15" s="36"/>
      <c r="E15" s="36"/>
      <c r="F15" s="36"/>
      <c r="G15" s="65" t="str">
        <f t="shared" si="3"/>
        <v/>
      </c>
    </row>
    <row r="16" spans="2:9" ht="18.75" x14ac:dyDescent="0.3">
      <c r="B16" s="43">
        <f t="shared" si="1"/>
        <v>45701</v>
      </c>
      <c r="C16" s="44">
        <f t="shared" si="2"/>
        <v>45701</v>
      </c>
      <c r="D16" s="36"/>
      <c r="E16" s="36"/>
      <c r="F16" s="36"/>
      <c r="G16" s="65" t="str">
        <f t="shared" si="3"/>
        <v/>
      </c>
    </row>
    <row r="17" spans="2:7" ht="18.75" x14ac:dyDescent="0.3">
      <c r="B17" s="43">
        <f t="shared" si="1"/>
        <v>45702</v>
      </c>
      <c r="C17" s="44">
        <f t="shared" si="2"/>
        <v>45702</v>
      </c>
      <c r="D17" s="36"/>
      <c r="E17" s="36"/>
      <c r="F17" s="36"/>
      <c r="G17" s="65" t="str">
        <f t="shared" si="3"/>
        <v/>
      </c>
    </row>
    <row r="18" spans="2:7" ht="18.75" x14ac:dyDescent="0.3">
      <c r="B18" s="43">
        <f t="shared" si="1"/>
        <v>45703</v>
      </c>
      <c r="C18" s="44">
        <f t="shared" si="2"/>
        <v>45703</v>
      </c>
      <c r="D18" s="36"/>
      <c r="E18" s="36"/>
      <c r="F18" s="36"/>
      <c r="G18" s="65" t="str">
        <f t="shared" si="3"/>
        <v/>
      </c>
    </row>
    <row r="19" spans="2:7" ht="18.75" x14ac:dyDescent="0.3">
      <c r="B19" s="43">
        <f t="shared" si="1"/>
        <v>45704</v>
      </c>
      <c r="C19" s="44">
        <f t="shared" si="2"/>
        <v>45704</v>
      </c>
      <c r="D19" s="36"/>
      <c r="E19" s="36"/>
      <c r="F19" s="36"/>
      <c r="G19" s="65" t="str">
        <f t="shared" si="3"/>
        <v/>
      </c>
    </row>
    <row r="20" spans="2:7" ht="18.75" x14ac:dyDescent="0.3">
      <c r="B20" s="43">
        <f t="shared" si="1"/>
        <v>45705</v>
      </c>
      <c r="C20" s="44">
        <f t="shared" si="2"/>
        <v>45705</v>
      </c>
      <c r="D20" s="36"/>
      <c r="E20" s="36"/>
      <c r="F20" s="36"/>
      <c r="G20" s="65" t="str">
        <f t="shared" si="3"/>
        <v/>
      </c>
    </row>
    <row r="21" spans="2:7" ht="18.75" x14ac:dyDescent="0.3">
      <c r="B21" s="43">
        <f t="shared" si="1"/>
        <v>45706</v>
      </c>
      <c r="C21" s="44">
        <f t="shared" si="2"/>
        <v>45706</v>
      </c>
      <c r="D21" s="36"/>
      <c r="E21" s="36"/>
      <c r="F21" s="36"/>
      <c r="G21" s="65" t="str">
        <f t="shared" si="3"/>
        <v/>
      </c>
    </row>
    <row r="22" spans="2:7" ht="18.75" x14ac:dyDescent="0.3">
      <c r="B22" s="43">
        <f t="shared" si="1"/>
        <v>45707</v>
      </c>
      <c r="C22" s="44">
        <f t="shared" si="2"/>
        <v>45707</v>
      </c>
      <c r="D22" s="36"/>
      <c r="E22" s="36"/>
      <c r="F22" s="36"/>
      <c r="G22" s="65" t="str">
        <f t="shared" si="3"/>
        <v/>
      </c>
    </row>
    <row r="23" spans="2:7" ht="18.75" x14ac:dyDescent="0.3">
      <c r="B23" s="43">
        <f t="shared" si="1"/>
        <v>45708</v>
      </c>
      <c r="C23" s="44">
        <f t="shared" si="2"/>
        <v>45708</v>
      </c>
      <c r="D23" s="36"/>
      <c r="E23" s="36"/>
      <c r="F23" s="36"/>
      <c r="G23" s="65" t="str">
        <f t="shared" si="3"/>
        <v/>
      </c>
    </row>
    <row r="24" spans="2:7" ht="18.75" x14ac:dyDescent="0.3">
      <c r="B24" s="43">
        <f t="shared" si="1"/>
        <v>45709</v>
      </c>
      <c r="C24" s="44">
        <f t="shared" si="2"/>
        <v>45709</v>
      </c>
      <c r="D24" s="36"/>
      <c r="E24" s="36"/>
      <c r="F24" s="36"/>
      <c r="G24" s="65" t="str">
        <f t="shared" si="3"/>
        <v/>
      </c>
    </row>
    <row r="25" spans="2:7" ht="18.75" x14ac:dyDescent="0.3">
      <c r="B25" s="43">
        <f t="shared" si="1"/>
        <v>45710</v>
      </c>
      <c r="C25" s="44">
        <f t="shared" si="2"/>
        <v>45710</v>
      </c>
      <c r="D25" s="36"/>
      <c r="E25" s="36"/>
      <c r="F25" s="36"/>
      <c r="G25" s="65" t="str">
        <f t="shared" si="3"/>
        <v/>
      </c>
    </row>
    <row r="26" spans="2:7" ht="18.75" x14ac:dyDescent="0.3">
      <c r="B26" s="43">
        <f t="shared" si="1"/>
        <v>45711</v>
      </c>
      <c r="C26" s="44">
        <f t="shared" si="2"/>
        <v>45711</v>
      </c>
      <c r="D26" s="36"/>
      <c r="E26" s="36"/>
      <c r="F26" s="36"/>
      <c r="G26" s="65" t="str">
        <f t="shared" si="3"/>
        <v/>
      </c>
    </row>
    <row r="27" spans="2:7" ht="18.75" x14ac:dyDescent="0.3">
      <c r="B27" s="43">
        <f t="shared" si="1"/>
        <v>45712</v>
      </c>
      <c r="C27" s="44">
        <f t="shared" si="2"/>
        <v>45712</v>
      </c>
      <c r="D27" s="36"/>
      <c r="E27" s="36"/>
      <c r="F27" s="36"/>
      <c r="G27" s="65" t="str">
        <f t="shared" si="3"/>
        <v/>
      </c>
    </row>
    <row r="28" spans="2:7" ht="18.75" x14ac:dyDescent="0.3">
      <c r="B28" s="43">
        <f t="shared" si="1"/>
        <v>45713</v>
      </c>
      <c r="C28" s="44">
        <f t="shared" si="2"/>
        <v>45713</v>
      </c>
      <c r="D28" s="36"/>
      <c r="E28" s="36"/>
      <c r="F28" s="36"/>
      <c r="G28" s="65" t="str">
        <f t="shared" si="3"/>
        <v/>
      </c>
    </row>
    <row r="29" spans="2:7" ht="18.75" x14ac:dyDescent="0.3">
      <c r="B29" s="43">
        <f t="shared" si="1"/>
        <v>45714</v>
      </c>
      <c r="C29" s="44">
        <f t="shared" si="2"/>
        <v>45714</v>
      </c>
      <c r="D29" s="36"/>
      <c r="E29" s="36"/>
      <c r="F29" s="36"/>
      <c r="G29" s="65" t="str">
        <f t="shared" si="3"/>
        <v/>
      </c>
    </row>
    <row r="30" spans="2:7" ht="18.75" x14ac:dyDescent="0.3">
      <c r="B30" s="43">
        <f t="shared" si="1"/>
        <v>45715</v>
      </c>
      <c r="C30" s="44">
        <f t="shared" si="2"/>
        <v>45715</v>
      </c>
      <c r="D30" s="36"/>
      <c r="E30" s="36"/>
      <c r="F30" s="36"/>
      <c r="G30" s="65" t="str">
        <f t="shared" si="3"/>
        <v/>
      </c>
    </row>
    <row r="31" spans="2:7" ht="18.75" x14ac:dyDescent="0.3">
      <c r="B31" s="43">
        <f t="shared" si="1"/>
        <v>45716</v>
      </c>
      <c r="C31" s="44">
        <f t="shared" ref="C31:C32" si="4">B31</f>
        <v>45716</v>
      </c>
      <c r="D31" s="36"/>
      <c r="E31" s="36"/>
      <c r="F31" s="36"/>
      <c r="G31" s="65" t="str">
        <f t="shared" ref="G31" si="5">IF(E31,IF(D31,IF(D31&gt;E31,E31+"24:00"-D31,E31-D31)-F31,""),"")</f>
        <v/>
      </c>
    </row>
    <row r="32" spans="2:7" ht="19.5" hidden="1" thickBot="1" x14ac:dyDescent="0.35">
      <c r="B32" s="45">
        <f>B31+1</f>
        <v>45717</v>
      </c>
      <c r="C32" s="49">
        <f t="shared" si="4"/>
        <v>45717</v>
      </c>
      <c r="D32" s="37"/>
      <c r="E32" s="37"/>
      <c r="F32" s="37"/>
      <c r="G32" s="66" t="str">
        <f t="shared" si="3"/>
        <v/>
      </c>
    </row>
    <row r="33" spans="2:7" ht="18" hidden="1" thickTop="1" x14ac:dyDescent="0.3">
      <c r="B33" s="57"/>
      <c r="C33" s="56"/>
      <c r="D33" s="39"/>
      <c r="E33" s="61"/>
      <c r="F33" s="39"/>
      <c r="G33" s="68"/>
    </row>
    <row r="34" spans="2:7" ht="17.25" hidden="1" x14ac:dyDescent="0.3">
      <c r="B34" s="47"/>
      <c r="D34" s="39"/>
      <c r="E34" s="39"/>
      <c r="F34" s="39"/>
      <c r="G34" s="67"/>
    </row>
    <row r="35" spans="2:7" ht="18" thickBot="1" x14ac:dyDescent="0.35">
      <c r="B35" s="53"/>
      <c r="C35" s="54"/>
      <c r="D35" s="50"/>
      <c r="E35" s="55"/>
      <c r="F35" s="50"/>
      <c r="G35" s="55"/>
    </row>
    <row r="36" spans="2:7" ht="27" customHeight="1" thickBot="1" x14ac:dyDescent="0.3">
      <c r="B36" s="70" t="s">
        <v>43</v>
      </c>
      <c r="C36" s="71"/>
      <c r="D36" s="75"/>
      <c r="E36" s="75"/>
      <c r="F36" s="76"/>
      <c r="G36" s="60">
        <f>SUM(G4:G32)</f>
        <v>0</v>
      </c>
    </row>
    <row r="37" spans="2:7" ht="15.75" x14ac:dyDescent="0.25">
      <c r="B37" s="47"/>
      <c r="D37" s="52"/>
      <c r="E37" s="52"/>
      <c r="F37" s="52"/>
      <c r="G37" s="52"/>
    </row>
    <row r="38" spans="2:7" x14ac:dyDescent="0.25">
      <c r="B38" s="47"/>
    </row>
    <row r="39" spans="2:7" x14ac:dyDescent="0.25">
      <c r="G39" s="51"/>
    </row>
  </sheetData>
  <sheetProtection algorithmName="SHA-512" hashValue="VPPEtk3yZ7gJ/OTV34ljvtYSw+L8dsaoUVmkegED75gVSSMRa4YoVfViguT0gfmxz7ya9zN/zVvIML7AHPrsGQ==" saltValue="IvOtqZx8XgLFWONOOJMk+Q==" spinCount="100000" sheet="1" objects="1" scenarios="1" formatCells="0" formatColumns="0" formatRows="0"/>
  <customSheetViews>
    <customSheetView guid="{4652D98A-10A8-4A41-BE02-6BC110D8BB01}" showGridLines="0">
      <pane xSplit="4" ySplit="4" topLeftCell="E8" activePane="bottomRight" state="frozen"/>
      <selection pane="bottomRight" activeCell="E40" sqref="E40"/>
      <pageMargins left="0.7" right="0.7" top="0.78740157499999996" bottom="0.78740157499999996" header="0.3" footer="0.3"/>
    </customSheetView>
  </customSheetViews>
  <mergeCells count="4">
    <mergeCell ref="B1:G1"/>
    <mergeCell ref="B36:F36"/>
    <mergeCell ref="B3:C3"/>
    <mergeCell ref="B2:G2"/>
  </mergeCells>
  <conditionalFormatting sqref="B4:G32">
    <cfRule type="expression" dxfId="22" priority="2" stopIfTrue="1">
      <formula>AND(WEEKDAY($B4,2)&gt;5,$B4&gt;0)</formula>
    </cfRule>
  </conditionalFormatting>
  <pageMargins left="0.7" right="0.7" top="0.78740157499999996" bottom="0.78740157499999996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B089A26D-7D0F-4C47-BE27-F4685B7B6CC6}">
            <xm:f>AND(MATCH($B4,Feiertage!$B$2:$B$49,0)&gt;0,$B4&gt;0)</xm:f>
            <x14:dxf>
              <fill>
                <patternFill>
                  <bgColor theme="5" tint="0.59996337778862885"/>
                </patternFill>
              </fill>
            </x14:dxf>
          </x14:cfRule>
          <xm:sqref>B4:G32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8"/>
  <sheetViews>
    <sheetView showGridLines="0" zoomScale="90" zoomScaleNormal="9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1.42578125" defaultRowHeight="15" x14ac:dyDescent="0.25"/>
  <cols>
    <col min="1" max="1" width="2.28515625" style="40" customWidth="1"/>
    <col min="2" max="3" width="7.140625" style="40" customWidth="1"/>
    <col min="4" max="7" width="17.5703125" style="40" customWidth="1"/>
    <col min="8" max="8" width="14.5703125" style="1" customWidth="1"/>
    <col min="9" max="9" width="11.42578125" style="1"/>
    <col min="10" max="16384" width="11.42578125" style="40"/>
  </cols>
  <sheetData>
    <row r="1" spans="2:9" ht="39" customHeight="1" x14ac:dyDescent="0.25">
      <c r="B1" s="69">
        <v>45717</v>
      </c>
      <c r="C1" s="69"/>
      <c r="D1" s="69"/>
      <c r="E1" s="69"/>
      <c r="F1" s="69"/>
      <c r="G1" s="69"/>
    </row>
    <row r="2" spans="2:9" ht="24" customHeight="1" x14ac:dyDescent="0.25">
      <c r="B2" s="74" t="s">
        <v>0</v>
      </c>
      <c r="C2" s="74"/>
      <c r="D2" s="74"/>
      <c r="E2" s="74"/>
      <c r="F2" s="74"/>
      <c r="G2" s="74"/>
    </row>
    <row r="3" spans="2:9" ht="24" customHeight="1" thickBot="1" x14ac:dyDescent="0.3">
      <c r="B3" s="77" t="s">
        <v>5</v>
      </c>
      <c r="C3" s="77"/>
      <c r="D3" s="30" t="s">
        <v>1</v>
      </c>
      <c r="E3" s="31" t="s">
        <v>2</v>
      </c>
      <c r="F3" s="31" t="s">
        <v>3</v>
      </c>
      <c r="G3" s="30" t="s">
        <v>4</v>
      </c>
    </row>
    <row r="4" spans="2:9" ht="19.5" thickTop="1" x14ac:dyDescent="0.3">
      <c r="B4" s="41">
        <f>B1</f>
        <v>45717</v>
      </c>
      <c r="C4" s="42">
        <f>B4</f>
        <v>45717</v>
      </c>
      <c r="D4" s="34"/>
      <c r="E4" s="38"/>
      <c r="F4" s="38"/>
      <c r="G4" s="65" t="str">
        <f t="shared" ref="G4:G8" si="0">IF(E4,IF(D4,IF(D4&gt;E4,E4+"24:00"-D4,E4-D4)-F4,""),"")</f>
        <v/>
      </c>
    </row>
    <row r="5" spans="2:9" ht="18.75" x14ac:dyDescent="0.3">
      <c r="B5" s="43">
        <f>B4+1</f>
        <v>45718</v>
      </c>
      <c r="C5" s="44">
        <f>B5</f>
        <v>45718</v>
      </c>
      <c r="D5" s="36"/>
      <c r="E5" s="36"/>
      <c r="F5" s="36"/>
      <c r="G5" s="65" t="str">
        <f t="shared" si="0"/>
        <v/>
      </c>
    </row>
    <row r="6" spans="2:9" ht="18.75" x14ac:dyDescent="0.3">
      <c r="B6" s="43">
        <f t="shared" ref="B6:B34" si="1">B5+1</f>
        <v>45719</v>
      </c>
      <c r="C6" s="44">
        <f t="shared" ref="C6:C34" si="2">B6</f>
        <v>45719</v>
      </c>
      <c r="D6" s="36"/>
      <c r="E6" s="36"/>
      <c r="F6" s="36"/>
      <c r="G6" s="65" t="str">
        <f t="shared" si="0"/>
        <v/>
      </c>
    </row>
    <row r="7" spans="2:9" ht="18.75" x14ac:dyDescent="0.3">
      <c r="B7" s="43">
        <f t="shared" si="1"/>
        <v>45720</v>
      </c>
      <c r="C7" s="44">
        <f t="shared" si="2"/>
        <v>45720</v>
      </c>
      <c r="D7" s="36"/>
      <c r="E7" s="36"/>
      <c r="F7" s="36"/>
      <c r="G7" s="65" t="str">
        <f t="shared" si="0"/>
        <v/>
      </c>
    </row>
    <row r="8" spans="2:9" ht="18.75" x14ac:dyDescent="0.3">
      <c r="B8" s="43">
        <f t="shared" si="1"/>
        <v>45721</v>
      </c>
      <c r="C8" s="44">
        <f t="shared" si="2"/>
        <v>45721</v>
      </c>
      <c r="D8" s="36"/>
      <c r="E8" s="36"/>
      <c r="F8" s="36"/>
      <c r="G8" s="65" t="str">
        <f t="shared" si="0"/>
        <v/>
      </c>
      <c r="I8" s="4"/>
    </row>
    <row r="9" spans="2:9" ht="18.75" x14ac:dyDescent="0.3">
      <c r="B9" s="43">
        <f t="shared" si="1"/>
        <v>45722</v>
      </c>
      <c r="C9" s="44">
        <f t="shared" si="2"/>
        <v>45722</v>
      </c>
      <c r="D9" s="36"/>
      <c r="E9" s="36"/>
      <c r="F9" s="36"/>
      <c r="G9" s="65" t="str">
        <f>IF(E9,IF(D9,IF(D9&gt;E9,E9+"24:00"-D9,E9-D9)-F9,""),"")</f>
        <v/>
      </c>
    </row>
    <row r="10" spans="2:9" ht="18.75" x14ac:dyDescent="0.3">
      <c r="B10" s="43">
        <f t="shared" si="1"/>
        <v>45723</v>
      </c>
      <c r="C10" s="44">
        <f t="shared" si="2"/>
        <v>45723</v>
      </c>
      <c r="D10" s="36"/>
      <c r="E10" s="36"/>
      <c r="F10" s="36"/>
      <c r="G10" s="65" t="str">
        <f t="shared" ref="G10:G34" si="3">IF(E10,IF(D10,IF(D10&gt;E10,E10+"24:00"-D10,E10-D10)-F10,""),"")</f>
        <v/>
      </c>
    </row>
    <row r="11" spans="2:9" ht="18.75" x14ac:dyDescent="0.3">
      <c r="B11" s="43">
        <f t="shared" si="1"/>
        <v>45724</v>
      </c>
      <c r="C11" s="44">
        <f t="shared" si="2"/>
        <v>45724</v>
      </c>
      <c r="D11" s="36"/>
      <c r="E11" s="36"/>
      <c r="F11" s="36"/>
      <c r="G11" s="65" t="str">
        <f t="shared" si="3"/>
        <v/>
      </c>
    </row>
    <row r="12" spans="2:9" ht="18.75" x14ac:dyDescent="0.3">
      <c r="B12" s="43">
        <f t="shared" si="1"/>
        <v>45725</v>
      </c>
      <c r="C12" s="44">
        <f t="shared" si="2"/>
        <v>45725</v>
      </c>
      <c r="D12" s="36"/>
      <c r="E12" s="36"/>
      <c r="F12" s="36"/>
      <c r="G12" s="65" t="str">
        <f t="shared" si="3"/>
        <v/>
      </c>
    </row>
    <row r="13" spans="2:9" ht="18.75" x14ac:dyDescent="0.3">
      <c r="B13" s="43">
        <f t="shared" si="1"/>
        <v>45726</v>
      </c>
      <c r="C13" s="44">
        <f t="shared" si="2"/>
        <v>45726</v>
      </c>
      <c r="D13" s="36"/>
      <c r="E13" s="36"/>
      <c r="F13" s="36"/>
      <c r="G13" s="65" t="str">
        <f t="shared" si="3"/>
        <v/>
      </c>
    </row>
    <row r="14" spans="2:9" ht="18.75" x14ac:dyDescent="0.3">
      <c r="B14" s="43">
        <f t="shared" si="1"/>
        <v>45727</v>
      </c>
      <c r="C14" s="44">
        <f t="shared" si="2"/>
        <v>45727</v>
      </c>
      <c r="D14" s="36"/>
      <c r="E14" s="36"/>
      <c r="F14" s="36"/>
      <c r="G14" s="65" t="str">
        <f t="shared" si="3"/>
        <v/>
      </c>
    </row>
    <row r="15" spans="2:9" ht="18.75" x14ac:dyDescent="0.3">
      <c r="B15" s="43">
        <f t="shared" si="1"/>
        <v>45728</v>
      </c>
      <c r="C15" s="44">
        <f t="shared" si="2"/>
        <v>45728</v>
      </c>
      <c r="D15" s="36"/>
      <c r="E15" s="36"/>
      <c r="F15" s="36"/>
      <c r="G15" s="65" t="str">
        <f t="shared" si="3"/>
        <v/>
      </c>
    </row>
    <row r="16" spans="2:9" ht="18.75" x14ac:dyDescent="0.3">
      <c r="B16" s="43">
        <f t="shared" si="1"/>
        <v>45729</v>
      </c>
      <c r="C16" s="44">
        <f t="shared" si="2"/>
        <v>45729</v>
      </c>
      <c r="D16" s="36"/>
      <c r="E16" s="36"/>
      <c r="F16" s="36"/>
      <c r="G16" s="65" t="str">
        <f t="shared" si="3"/>
        <v/>
      </c>
    </row>
    <row r="17" spans="2:7" ht="18.75" x14ac:dyDescent="0.3">
      <c r="B17" s="43">
        <f t="shared" si="1"/>
        <v>45730</v>
      </c>
      <c r="C17" s="44">
        <f t="shared" si="2"/>
        <v>45730</v>
      </c>
      <c r="D17" s="36"/>
      <c r="E17" s="36"/>
      <c r="F17" s="36"/>
      <c r="G17" s="65" t="str">
        <f t="shared" si="3"/>
        <v/>
      </c>
    </row>
    <row r="18" spans="2:7" ht="18.75" x14ac:dyDescent="0.3">
      <c r="B18" s="43">
        <f t="shared" si="1"/>
        <v>45731</v>
      </c>
      <c r="C18" s="44">
        <f t="shared" si="2"/>
        <v>45731</v>
      </c>
      <c r="D18" s="36"/>
      <c r="E18" s="36"/>
      <c r="F18" s="36"/>
      <c r="G18" s="65" t="str">
        <f t="shared" si="3"/>
        <v/>
      </c>
    </row>
    <row r="19" spans="2:7" ht="18.75" x14ac:dyDescent="0.3">
      <c r="B19" s="43">
        <f t="shared" si="1"/>
        <v>45732</v>
      </c>
      <c r="C19" s="44">
        <f t="shared" si="2"/>
        <v>45732</v>
      </c>
      <c r="D19" s="36"/>
      <c r="E19" s="36"/>
      <c r="F19" s="36"/>
      <c r="G19" s="65" t="str">
        <f t="shared" si="3"/>
        <v/>
      </c>
    </row>
    <row r="20" spans="2:7" ht="18.75" x14ac:dyDescent="0.3">
      <c r="B20" s="43">
        <f t="shared" si="1"/>
        <v>45733</v>
      </c>
      <c r="C20" s="44">
        <f t="shared" si="2"/>
        <v>45733</v>
      </c>
      <c r="D20" s="36"/>
      <c r="E20" s="36"/>
      <c r="F20" s="36"/>
      <c r="G20" s="65" t="str">
        <f t="shared" si="3"/>
        <v/>
      </c>
    </row>
    <row r="21" spans="2:7" ht="18.75" x14ac:dyDescent="0.3">
      <c r="B21" s="43">
        <f t="shared" si="1"/>
        <v>45734</v>
      </c>
      <c r="C21" s="44">
        <f t="shared" si="2"/>
        <v>45734</v>
      </c>
      <c r="D21" s="36"/>
      <c r="E21" s="36"/>
      <c r="F21" s="36"/>
      <c r="G21" s="65" t="str">
        <f t="shared" si="3"/>
        <v/>
      </c>
    </row>
    <row r="22" spans="2:7" ht="18.75" x14ac:dyDescent="0.3">
      <c r="B22" s="43">
        <f t="shared" si="1"/>
        <v>45735</v>
      </c>
      <c r="C22" s="44">
        <f t="shared" si="2"/>
        <v>45735</v>
      </c>
      <c r="D22" s="36"/>
      <c r="E22" s="36"/>
      <c r="F22" s="36"/>
      <c r="G22" s="65" t="str">
        <f t="shared" si="3"/>
        <v/>
      </c>
    </row>
    <row r="23" spans="2:7" ht="18.75" x14ac:dyDescent="0.3">
      <c r="B23" s="43">
        <f t="shared" si="1"/>
        <v>45736</v>
      </c>
      <c r="C23" s="44">
        <f t="shared" si="2"/>
        <v>45736</v>
      </c>
      <c r="D23" s="36"/>
      <c r="E23" s="36"/>
      <c r="F23" s="36"/>
      <c r="G23" s="65" t="str">
        <f t="shared" si="3"/>
        <v/>
      </c>
    </row>
    <row r="24" spans="2:7" ht="18.75" x14ac:dyDescent="0.3">
      <c r="B24" s="43">
        <f t="shared" si="1"/>
        <v>45737</v>
      </c>
      <c r="C24" s="44">
        <f t="shared" si="2"/>
        <v>45737</v>
      </c>
      <c r="D24" s="36"/>
      <c r="E24" s="36"/>
      <c r="F24" s="36"/>
      <c r="G24" s="65" t="str">
        <f t="shared" si="3"/>
        <v/>
      </c>
    </row>
    <row r="25" spans="2:7" ht="18.75" x14ac:dyDescent="0.3">
      <c r="B25" s="43">
        <f t="shared" si="1"/>
        <v>45738</v>
      </c>
      <c r="C25" s="44">
        <f t="shared" si="2"/>
        <v>45738</v>
      </c>
      <c r="D25" s="36"/>
      <c r="E25" s="36"/>
      <c r="F25" s="36"/>
      <c r="G25" s="65" t="str">
        <f t="shared" si="3"/>
        <v/>
      </c>
    </row>
    <row r="26" spans="2:7" ht="18.75" x14ac:dyDescent="0.3">
      <c r="B26" s="43">
        <f t="shared" si="1"/>
        <v>45739</v>
      </c>
      <c r="C26" s="44">
        <f t="shared" si="2"/>
        <v>45739</v>
      </c>
      <c r="D26" s="36"/>
      <c r="E26" s="36"/>
      <c r="F26" s="36"/>
      <c r="G26" s="65" t="str">
        <f t="shared" si="3"/>
        <v/>
      </c>
    </row>
    <row r="27" spans="2:7" ht="18.75" x14ac:dyDescent="0.3">
      <c r="B27" s="43">
        <f t="shared" si="1"/>
        <v>45740</v>
      </c>
      <c r="C27" s="44">
        <f t="shared" si="2"/>
        <v>45740</v>
      </c>
      <c r="D27" s="36"/>
      <c r="E27" s="36"/>
      <c r="F27" s="36"/>
      <c r="G27" s="65" t="str">
        <f t="shared" si="3"/>
        <v/>
      </c>
    </row>
    <row r="28" spans="2:7" ht="18.75" x14ac:dyDescent="0.3">
      <c r="B28" s="43">
        <f t="shared" si="1"/>
        <v>45741</v>
      </c>
      <c r="C28" s="44">
        <f t="shared" si="2"/>
        <v>45741</v>
      </c>
      <c r="D28" s="36"/>
      <c r="E28" s="36"/>
      <c r="F28" s="36"/>
      <c r="G28" s="65" t="str">
        <f t="shared" si="3"/>
        <v/>
      </c>
    </row>
    <row r="29" spans="2:7" ht="18.75" x14ac:dyDescent="0.3">
      <c r="B29" s="43">
        <f t="shared" si="1"/>
        <v>45742</v>
      </c>
      <c r="C29" s="44">
        <f t="shared" si="2"/>
        <v>45742</v>
      </c>
      <c r="D29" s="36"/>
      <c r="E29" s="36"/>
      <c r="F29" s="36"/>
      <c r="G29" s="65" t="str">
        <f t="shared" si="3"/>
        <v/>
      </c>
    </row>
    <row r="30" spans="2:7" ht="18.75" x14ac:dyDescent="0.3">
      <c r="B30" s="43">
        <f t="shared" si="1"/>
        <v>45743</v>
      </c>
      <c r="C30" s="44">
        <f t="shared" si="2"/>
        <v>45743</v>
      </c>
      <c r="D30" s="36"/>
      <c r="E30" s="36"/>
      <c r="F30" s="36"/>
      <c r="G30" s="65" t="str">
        <f t="shared" si="3"/>
        <v/>
      </c>
    </row>
    <row r="31" spans="2:7" ht="18.75" x14ac:dyDescent="0.3">
      <c r="B31" s="43">
        <f t="shared" si="1"/>
        <v>45744</v>
      </c>
      <c r="C31" s="44">
        <f t="shared" si="2"/>
        <v>45744</v>
      </c>
      <c r="D31" s="36"/>
      <c r="E31" s="36"/>
      <c r="F31" s="36"/>
      <c r="G31" s="65" t="str">
        <f t="shared" si="3"/>
        <v/>
      </c>
    </row>
    <row r="32" spans="2:7" ht="18.75" x14ac:dyDescent="0.3">
      <c r="B32" s="43">
        <f t="shared" si="1"/>
        <v>45745</v>
      </c>
      <c r="C32" s="44">
        <f t="shared" si="2"/>
        <v>45745</v>
      </c>
      <c r="D32" s="36"/>
      <c r="E32" s="36"/>
      <c r="F32" s="36"/>
      <c r="G32" s="65" t="str">
        <f t="shared" si="3"/>
        <v/>
      </c>
    </row>
    <row r="33" spans="2:7" ht="18.75" x14ac:dyDescent="0.3">
      <c r="B33" s="43">
        <f t="shared" si="1"/>
        <v>45746</v>
      </c>
      <c r="C33" s="44">
        <f t="shared" si="2"/>
        <v>45746</v>
      </c>
      <c r="D33" s="36"/>
      <c r="E33" s="36"/>
      <c r="F33" s="36"/>
      <c r="G33" s="65" t="str">
        <f t="shared" si="3"/>
        <v/>
      </c>
    </row>
    <row r="34" spans="2:7" ht="19.5" thickBot="1" x14ac:dyDescent="0.35">
      <c r="B34" s="45">
        <f t="shared" si="1"/>
        <v>45747</v>
      </c>
      <c r="C34" s="46">
        <f t="shared" si="2"/>
        <v>45747</v>
      </c>
      <c r="D34" s="37"/>
      <c r="E34" s="37"/>
      <c r="F34" s="37"/>
      <c r="G34" s="66" t="str">
        <f t="shared" si="3"/>
        <v/>
      </c>
    </row>
    <row r="35" spans="2:7" ht="16.5" thickTop="1" thickBot="1" x14ac:dyDescent="0.3">
      <c r="B35" s="47"/>
    </row>
    <row r="36" spans="2:7" ht="27" customHeight="1" thickBot="1" x14ac:dyDescent="0.3">
      <c r="B36" s="70" t="s">
        <v>43</v>
      </c>
      <c r="C36" s="71"/>
      <c r="D36" s="71"/>
      <c r="E36" s="71"/>
      <c r="F36" s="72"/>
      <c r="G36" s="60">
        <f>SUM(G4:G34)</f>
        <v>0</v>
      </c>
    </row>
    <row r="37" spans="2:7" x14ac:dyDescent="0.25">
      <c r="B37" s="47"/>
    </row>
    <row r="38" spans="2:7" x14ac:dyDescent="0.25">
      <c r="B38" s="47"/>
    </row>
  </sheetData>
  <sheetProtection algorithmName="SHA-512" hashValue="paz5LfHjGIKXTzPBuH5ryjU+AZtU6+Hq/bMo6Qg2mAr3Vuc/c5jsOOdb1FmXuXrEedKkl3ty7pTTqmuSpZ7rdw==" saltValue="QGaYF1oMHWsU5pAkECl6jQ==" spinCount="100000" sheet="1" objects="1" scenarios="1" formatCells="0" formatColumns="0" formatRows="0"/>
  <customSheetViews>
    <customSheetView guid="{4652D98A-10A8-4A41-BE02-6BC110D8BB01}" showGridLines="0">
      <pane xSplit="4" ySplit="4" topLeftCell="E5" activePane="bottomRight" state="frozen"/>
      <selection pane="bottomRight" activeCell="E40" sqref="E40"/>
      <pageMargins left="0.7" right="0.7" top="0.78740157499999996" bottom="0.78740157499999996" header="0.3" footer="0.3"/>
    </customSheetView>
  </customSheetViews>
  <mergeCells count="4">
    <mergeCell ref="B1:G1"/>
    <mergeCell ref="B36:F36"/>
    <mergeCell ref="B3:C3"/>
    <mergeCell ref="B2:G2"/>
  </mergeCells>
  <conditionalFormatting sqref="B4:G34">
    <cfRule type="expression" dxfId="20" priority="2" stopIfTrue="1">
      <formula>WEEKDAY($B4,2)&gt;5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CF27C484-25BC-46D1-949B-07F87D68C370}">
            <xm:f>MATCH($B4,Feiertage!$B$2:$B$49,0)&gt;0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B4:G34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37"/>
  <sheetViews>
    <sheetView showGridLines="0" zoomScale="90" zoomScaleNormal="9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1.42578125" defaultRowHeight="15" x14ac:dyDescent="0.25"/>
  <cols>
    <col min="1" max="1" width="2.28515625" style="40" customWidth="1"/>
    <col min="2" max="3" width="7.140625" style="40" customWidth="1"/>
    <col min="4" max="7" width="17.5703125" style="40" customWidth="1"/>
    <col min="8" max="8" width="14.5703125" style="1" customWidth="1"/>
    <col min="9" max="9" width="11.42578125" style="1"/>
    <col min="10" max="16384" width="11.42578125" style="40"/>
  </cols>
  <sheetData>
    <row r="1" spans="2:9" ht="39" customHeight="1" x14ac:dyDescent="0.25">
      <c r="B1" s="69">
        <v>45748</v>
      </c>
      <c r="C1" s="69"/>
      <c r="D1" s="69"/>
      <c r="E1" s="69"/>
      <c r="F1" s="69"/>
      <c r="G1" s="69"/>
    </row>
    <row r="2" spans="2:9" ht="24" customHeight="1" x14ac:dyDescent="0.25">
      <c r="B2" s="74" t="s">
        <v>0</v>
      </c>
      <c r="C2" s="74"/>
      <c r="D2" s="74"/>
      <c r="E2" s="74"/>
      <c r="F2" s="74"/>
      <c r="G2" s="74"/>
    </row>
    <row r="3" spans="2:9" ht="24" customHeight="1" thickBot="1" x14ac:dyDescent="0.3">
      <c r="B3" s="77" t="s">
        <v>5</v>
      </c>
      <c r="C3" s="77"/>
      <c r="D3" s="30" t="s">
        <v>1</v>
      </c>
      <c r="E3" s="30" t="s">
        <v>2</v>
      </c>
      <c r="F3" s="30" t="s">
        <v>3</v>
      </c>
      <c r="G3" s="30" t="s">
        <v>4</v>
      </c>
    </row>
    <row r="4" spans="2:9" ht="19.5" thickTop="1" x14ac:dyDescent="0.3">
      <c r="B4" s="41">
        <f>B1</f>
        <v>45748</v>
      </c>
      <c r="C4" s="42">
        <f>B4</f>
        <v>45748</v>
      </c>
      <c r="D4" s="34"/>
      <c r="E4" s="34"/>
      <c r="F4" s="34"/>
      <c r="G4" s="65" t="str">
        <f t="shared" ref="G4:G8" si="0">IF(E4,IF(D4,IF(D4&gt;E4,E4+"24:00"-D4,E4-D4)-F4,""),"")</f>
        <v/>
      </c>
    </row>
    <row r="5" spans="2:9" ht="18.75" x14ac:dyDescent="0.3">
      <c r="B5" s="43">
        <f>B4+1</f>
        <v>45749</v>
      </c>
      <c r="C5" s="44">
        <f>B5</f>
        <v>45749</v>
      </c>
      <c r="D5" s="36"/>
      <c r="E5" s="36"/>
      <c r="F5" s="36"/>
      <c r="G5" s="65" t="str">
        <f t="shared" si="0"/>
        <v/>
      </c>
    </row>
    <row r="6" spans="2:9" ht="18.75" x14ac:dyDescent="0.3">
      <c r="B6" s="43">
        <f t="shared" ref="B6:B33" si="1">B5+1</f>
        <v>45750</v>
      </c>
      <c r="C6" s="44">
        <f t="shared" ref="C6:C33" si="2">B6</f>
        <v>45750</v>
      </c>
      <c r="D6" s="36"/>
      <c r="E6" s="36"/>
      <c r="F6" s="36"/>
      <c r="G6" s="65" t="str">
        <f t="shared" si="0"/>
        <v/>
      </c>
    </row>
    <row r="7" spans="2:9" ht="18.75" x14ac:dyDescent="0.3">
      <c r="B7" s="43">
        <f t="shared" si="1"/>
        <v>45751</v>
      </c>
      <c r="C7" s="44">
        <f t="shared" si="2"/>
        <v>45751</v>
      </c>
      <c r="D7" s="36"/>
      <c r="E7" s="36"/>
      <c r="F7" s="36"/>
      <c r="G7" s="65" t="str">
        <f t="shared" si="0"/>
        <v/>
      </c>
    </row>
    <row r="8" spans="2:9" ht="18.75" x14ac:dyDescent="0.3">
      <c r="B8" s="43">
        <f t="shared" si="1"/>
        <v>45752</v>
      </c>
      <c r="C8" s="44">
        <f t="shared" si="2"/>
        <v>45752</v>
      </c>
      <c r="D8" s="36"/>
      <c r="E8" s="36"/>
      <c r="F8" s="36"/>
      <c r="G8" s="65" t="str">
        <f t="shared" si="0"/>
        <v/>
      </c>
      <c r="I8" s="4"/>
    </row>
    <row r="9" spans="2:9" ht="18.75" x14ac:dyDescent="0.3">
      <c r="B9" s="43">
        <f t="shared" si="1"/>
        <v>45753</v>
      </c>
      <c r="C9" s="44">
        <f t="shared" si="2"/>
        <v>45753</v>
      </c>
      <c r="D9" s="36"/>
      <c r="E9" s="36"/>
      <c r="F9" s="36"/>
      <c r="G9" s="65" t="str">
        <f>IF(E9,IF(D9,IF(D9&gt;E9,E9+"24:00"-D9,E9-D9)-F9,""),"")</f>
        <v/>
      </c>
    </row>
    <row r="10" spans="2:9" ht="18.75" x14ac:dyDescent="0.3">
      <c r="B10" s="43">
        <f t="shared" si="1"/>
        <v>45754</v>
      </c>
      <c r="C10" s="44">
        <f t="shared" si="2"/>
        <v>45754</v>
      </c>
      <c r="D10" s="36"/>
      <c r="E10" s="36"/>
      <c r="F10" s="36"/>
      <c r="G10" s="65" t="str">
        <f t="shared" ref="G10:G33" si="3">IF(E10,IF(D10,IF(D10&gt;E10,E10+"24:00"-D10,E10-D10)-F10,""),"")</f>
        <v/>
      </c>
    </row>
    <row r="11" spans="2:9" ht="18.75" x14ac:dyDescent="0.3">
      <c r="B11" s="43">
        <f t="shared" si="1"/>
        <v>45755</v>
      </c>
      <c r="C11" s="44">
        <f t="shared" si="2"/>
        <v>45755</v>
      </c>
      <c r="D11" s="36"/>
      <c r="E11" s="36"/>
      <c r="F11" s="36"/>
      <c r="G11" s="65" t="str">
        <f t="shared" si="3"/>
        <v/>
      </c>
    </row>
    <row r="12" spans="2:9" ht="18.75" x14ac:dyDescent="0.3">
      <c r="B12" s="43">
        <f t="shared" si="1"/>
        <v>45756</v>
      </c>
      <c r="C12" s="44">
        <f t="shared" si="2"/>
        <v>45756</v>
      </c>
      <c r="D12" s="36"/>
      <c r="E12" s="36"/>
      <c r="F12" s="36"/>
      <c r="G12" s="65" t="str">
        <f t="shared" si="3"/>
        <v/>
      </c>
    </row>
    <row r="13" spans="2:9" ht="18.75" x14ac:dyDescent="0.3">
      <c r="B13" s="43">
        <f t="shared" si="1"/>
        <v>45757</v>
      </c>
      <c r="C13" s="44">
        <f t="shared" si="2"/>
        <v>45757</v>
      </c>
      <c r="D13" s="36"/>
      <c r="E13" s="36"/>
      <c r="F13" s="36"/>
      <c r="G13" s="65" t="str">
        <f t="shared" si="3"/>
        <v/>
      </c>
    </row>
    <row r="14" spans="2:9" ht="18.75" x14ac:dyDescent="0.3">
      <c r="B14" s="43">
        <f t="shared" si="1"/>
        <v>45758</v>
      </c>
      <c r="C14" s="44">
        <f t="shared" si="2"/>
        <v>45758</v>
      </c>
      <c r="D14" s="36"/>
      <c r="E14" s="36"/>
      <c r="F14" s="36"/>
      <c r="G14" s="65" t="str">
        <f t="shared" si="3"/>
        <v/>
      </c>
    </row>
    <row r="15" spans="2:9" ht="18.75" x14ac:dyDescent="0.3">
      <c r="B15" s="43">
        <f t="shared" si="1"/>
        <v>45759</v>
      </c>
      <c r="C15" s="44">
        <f t="shared" si="2"/>
        <v>45759</v>
      </c>
      <c r="D15" s="36"/>
      <c r="E15" s="36"/>
      <c r="F15" s="36"/>
      <c r="G15" s="65" t="str">
        <f t="shared" si="3"/>
        <v/>
      </c>
    </row>
    <row r="16" spans="2:9" ht="18.75" x14ac:dyDescent="0.3">
      <c r="B16" s="43">
        <f t="shared" si="1"/>
        <v>45760</v>
      </c>
      <c r="C16" s="44">
        <f t="shared" si="2"/>
        <v>45760</v>
      </c>
      <c r="D16" s="36"/>
      <c r="E16" s="36"/>
      <c r="F16" s="36"/>
      <c r="G16" s="65" t="str">
        <f t="shared" si="3"/>
        <v/>
      </c>
    </row>
    <row r="17" spans="2:7" ht="18.75" x14ac:dyDescent="0.3">
      <c r="B17" s="43">
        <f t="shared" si="1"/>
        <v>45761</v>
      </c>
      <c r="C17" s="44">
        <f t="shared" si="2"/>
        <v>45761</v>
      </c>
      <c r="D17" s="36"/>
      <c r="E17" s="36"/>
      <c r="F17" s="36"/>
      <c r="G17" s="65" t="str">
        <f t="shared" si="3"/>
        <v/>
      </c>
    </row>
    <row r="18" spans="2:7" ht="18.75" x14ac:dyDescent="0.3">
      <c r="B18" s="43">
        <f t="shared" si="1"/>
        <v>45762</v>
      </c>
      <c r="C18" s="44">
        <f t="shared" si="2"/>
        <v>45762</v>
      </c>
      <c r="D18" s="36"/>
      <c r="E18" s="36"/>
      <c r="F18" s="36"/>
      <c r="G18" s="65" t="str">
        <f t="shared" si="3"/>
        <v/>
      </c>
    </row>
    <row r="19" spans="2:7" ht="18.75" x14ac:dyDescent="0.3">
      <c r="B19" s="43">
        <f t="shared" si="1"/>
        <v>45763</v>
      </c>
      <c r="C19" s="44">
        <f t="shared" si="2"/>
        <v>45763</v>
      </c>
      <c r="D19" s="36"/>
      <c r="E19" s="36"/>
      <c r="F19" s="36"/>
      <c r="G19" s="65" t="str">
        <f t="shared" si="3"/>
        <v/>
      </c>
    </row>
    <row r="20" spans="2:7" ht="18.75" x14ac:dyDescent="0.3">
      <c r="B20" s="43">
        <f t="shared" si="1"/>
        <v>45764</v>
      </c>
      <c r="C20" s="44">
        <f t="shared" si="2"/>
        <v>45764</v>
      </c>
      <c r="D20" s="36"/>
      <c r="E20" s="36"/>
      <c r="F20" s="36"/>
      <c r="G20" s="65" t="str">
        <f t="shared" si="3"/>
        <v/>
      </c>
    </row>
    <row r="21" spans="2:7" ht="18.75" x14ac:dyDescent="0.3">
      <c r="B21" s="43">
        <f t="shared" si="1"/>
        <v>45765</v>
      </c>
      <c r="C21" s="44">
        <f t="shared" si="2"/>
        <v>45765</v>
      </c>
      <c r="D21" s="36"/>
      <c r="E21" s="36"/>
      <c r="F21" s="36"/>
      <c r="G21" s="65" t="str">
        <f t="shared" si="3"/>
        <v/>
      </c>
    </row>
    <row r="22" spans="2:7" ht="18.75" x14ac:dyDescent="0.3">
      <c r="B22" s="43">
        <f t="shared" si="1"/>
        <v>45766</v>
      </c>
      <c r="C22" s="44">
        <f t="shared" si="2"/>
        <v>45766</v>
      </c>
      <c r="D22" s="36"/>
      <c r="E22" s="36"/>
      <c r="F22" s="36"/>
      <c r="G22" s="65" t="str">
        <f t="shared" si="3"/>
        <v/>
      </c>
    </row>
    <row r="23" spans="2:7" ht="18.75" x14ac:dyDescent="0.3">
      <c r="B23" s="43">
        <f t="shared" si="1"/>
        <v>45767</v>
      </c>
      <c r="C23" s="44">
        <f t="shared" si="2"/>
        <v>45767</v>
      </c>
      <c r="D23" s="36"/>
      <c r="E23" s="36"/>
      <c r="F23" s="36"/>
      <c r="G23" s="65" t="str">
        <f t="shared" si="3"/>
        <v/>
      </c>
    </row>
    <row r="24" spans="2:7" ht="18.75" x14ac:dyDescent="0.3">
      <c r="B24" s="43">
        <f t="shared" si="1"/>
        <v>45768</v>
      </c>
      <c r="C24" s="44">
        <f t="shared" si="2"/>
        <v>45768</v>
      </c>
      <c r="D24" s="36"/>
      <c r="E24" s="36"/>
      <c r="F24" s="36"/>
      <c r="G24" s="65" t="str">
        <f t="shared" si="3"/>
        <v/>
      </c>
    </row>
    <row r="25" spans="2:7" ht="18.75" x14ac:dyDescent="0.3">
      <c r="B25" s="43">
        <f t="shared" si="1"/>
        <v>45769</v>
      </c>
      <c r="C25" s="44">
        <f t="shared" si="2"/>
        <v>45769</v>
      </c>
      <c r="D25" s="36"/>
      <c r="E25" s="36"/>
      <c r="F25" s="36"/>
      <c r="G25" s="65" t="str">
        <f t="shared" si="3"/>
        <v/>
      </c>
    </row>
    <row r="26" spans="2:7" ht="18.75" x14ac:dyDescent="0.3">
      <c r="B26" s="43">
        <f t="shared" si="1"/>
        <v>45770</v>
      </c>
      <c r="C26" s="44">
        <f t="shared" si="2"/>
        <v>45770</v>
      </c>
      <c r="D26" s="36"/>
      <c r="E26" s="36"/>
      <c r="F26" s="36"/>
      <c r="G26" s="65" t="str">
        <f t="shared" si="3"/>
        <v/>
      </c>
    </row>
    <row r="27" spans="2:7" ht="18.75" x14ac:dyDescent="0.3">
      <c r="B27" s="43">
        <f t="shared" si="1"/>
        <v>45771</v>
      </c>
      <c r="C27" s="44">
        <f t="shared" si="2"/>
        <v>45771</v>
      </c>
      <c r="D27" s="36"/>
      <c r="E27" s="36"/>
      <c r="F27" s="36"/>
      <c r="G27" s="65" t="str">
        <f t="shared" si="3"/>
        <v/>
      </c>
    </row>
    <row r="28" spans="2:7" ht="18.75" x14ac:dyDescent="0.3">
      <c r="B28" s="43">
        <f t="shared" si="1"/>
        <v>45772</v>
      </c>
      <c r="C28" s="44">
        <f t="shared" si="2"/>
        <v>45772</v>
      </c>
      <c r="D28" s="36"/>
      <c r="E28" s="36"/>
      <c r="F28" s="36"/>
      <c r="G28" s="65" t="str">
        <f t="shared" si="3"/>
        <v/>
      </c>
    </row>
    <row r="29" spans="2:7" ht="18.75" x14ac:dyDescent="0.3">
      <c r="B29" s="43">
        <f t="shared" si="1"/>
        <v>45773</v>
      </c>
      <c r="C29" s="44">
        <f t="shared" si="2"/>
        <v>45773</v>
      </c>
      <c r="D29" s="36"/>
      <c r="E29" s="36"/>
      <c r="F29" s="36"/>
      <c r="G29" s="65" t="str">
        <f t="shared" si="3"/>
        <v/>
      </c>
    </row>
    <row r="30" spans="2:7" ht="18.75" x14ac:dyDescent="0.3">
      <c r="B30" s="43">
        <f t="shared" si="1"/>
        <v>45774</v>
      </c>
      <c r="C30" s="44">
        <f t="shared" si="2"/>
        <v>45774</v>
      </c>
      <c r="D30" s="36"/>
      <c r="E30" s="36"/>
      <c r="F30" s="36"/>
      <c r="G30" s="65" t="str">
        <f t="shared" si="3"/>
        <v/>
      </c>
    </row>
    <row r="31" spans="2:7" ht="18.75" x14ac:dyDescent="0.3">
      <c r="B31" s="43">
        <f t="shared" si="1"/>
        <v>45775</v>
      </c>
      <c r="C31" s="44">
        <f t="shared" si="2"/>
        <v>45775</v>
      </c>
      <c r="D31" s="36"/>
      <c r="E31" s="36"/>
      <c r="F31" s="36"/>
      <c r="G31" s="65" t="str">
        <f t="shared" si="3"/>
        <v/>
      </c>
    </row>
    <row r="32" spans="2:7" ht="18.75" x14ac:dyDescent="0.3">
      <c r="B32" s="43">
        <f t="shared" si="1"/>
        <v>45776</v>
      </c>
      <c r="C32" s="44">
        <f t="shared" si="2"/>
        <v>45776</v>
      </c>
      <c r="D32" s="36"/>
      <c r="E32" s="36"/>
      <c r="F32" s="36"/>
      <c r="G32" s="65" t="str">
        <f t="shared" si="3"/>
        <v/>
      </c>
    </row>
    <row r="33" spans="2:7" ht="19.5" thickBot="1" x14ac:dyDescent="0.35">
      <c r="B33" s="45">
        <f t="shared" si="1"/>
        <v>45777</v>
      </c>
      <c r="C33" s="49">
        <f t="shared" si="2"/>
        <v>45777</v>
      </c>
      <c r="D33" s="37"/>
      <c r="E33" s="37"/>
      <c r="F33" s="37"/>
      <c r="G33" s="66" t="str">
        <f t="shared" si="3"/>
        <v/>
      </c>
    </row>
    <row r="34" spans="2:7" ht="18.75" thickTop="1" thickBot="1" x14ac:dyDescent="0.35">
      <c r="B34" s="47"/>
      <c r="D34" s="39"/>
      <c r="E34" s="39"/>
      <c r="F34" s="39"/>
      <c r="G34" s="67"/>
    </row>
    <row r="35" spans="2:7" ht="24" thickBot="1" x14ac:dyDescent="0.4">
      <c r="B35" s="78" t="s">
        <v>40</v>
      </c>
      <c r="C35" s="79"/>
      <c r="D35" s="79"/>
      <c r="E35" s="79"/>
      <c r="F35" s="80"/>
      <c r="G35" s="48">
        <f>SUM(G4:G33)</f>
        <v>0</v>
      </c>
    </row>
    <row r="36" spans="2:7" ht="27" customHeight="1" x14ac:dyDescent="0.25">
      <c r="B36" s="62" t="s">
        <v>43</v>
      </c>
      <c r="C36" s="63"/>
      <c r="D36" s="63"/>
      <c r="E36" s="63"/>
      <c r="F36" s="63"/>
      <c r="G36" s="59"/>
    </row>
    <row r="37" spans="2:7" x14ac:dyDescent="0.25">
      <c r="B37" s="47"/>
    </row>
  </sheetData>
  <sheetProtection algorithmName="SHA-512" hashValue="AZvJeoWHhFQ+MjL4rYJrFlESry+gaGAiU2wB1CcoUQC+yEExTMyho3NEwtulyvgFNCpzcgiOHy6sLTDafNEPpg==" saltValue="FWd/Z0zJ7DQVFFvQj1VHXg==" spinCount="100000" sheet="1" objects="1" scenarios="1" formatCells="0" formatColumns="0" formatRows="0"/>
  <customSheetViews>
    <customSheetView guid="{4652D98A-10A8-4A41-BE02-6BC110D8BB01}" showGridLines="0">
      <pane xSplit="4" ySplit="4" topLeftCell="E5" activePane="bottomRight" state="frozen"/>
      <selection pane="bottomRight" activeCell="E40" sqref="E40"/>
      <pageMargins left="0.7" right="0.7" top="0.78740157499999996" bottom="0.78740157499999996" header="0.3" footer="0.3"/>
    </customSheetView>
  </customSheetViews>
  <mergeCells count="4">
    <mergeCell ref="B1:G1"/>
    <mergeCell ref="B35:F35"/>
    <mergeCell ref="B3:C3"/>
    <mergeCell ref="B2:G2"/>
  </mergeCells>
  <conditionalFormatting sqref="B4:G33">
    <cfRule type="expression" dxfId="18" priority="2" stopIfTrue="1">
      <formula>WEEKDAY($B4,2)&gt;5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08F9CB87-ED6C-4D73-A96C-B7B4CEC1C408}">
            <xm:f>MATCH($B4,Feiertage!$B$2:$B$49,0)&gt;0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B4:G33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38"/>
  <sheetViews>
    <sheetView showGridLines="0" zoomScale="90" zoomScaleNormal="9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1.42578125" defaultRowHeight="15" x14ac:dyDescent="0.25"/>
  <cols>
    <col min="1" max="1" width="2.28515625" style="40" customWidth="1"/>
    <col min="2" max="3" width="7.140625" style="40" customWidth="1"/>
    <col min="4" max="7" width="17.5703125" style="40" customWidth="1"/>
    <col min="8" max="8" width="14.5703125" style="1" customWidth="1"/>
    <col min="9" max="9" width="11.42578125" style="1"/>
    <col min="10" max="16384" width="11.42578125" style="40"/>
  </cols>
  <sheetData>
    <row r="1" spans="2:9" ht="39" customHeight="1" x14ac:dyDescent="0.25">
      <c r="B1" s="69">
        <v>45778</v>
      </c>
      <c r="C1" s="69"/>
      <c r="D1" s="69"/>
      <c r="E1" s="69"/>
      <c r="F1" s="69"/>
      <c r="G1" s="69"/>
    </row>
    <row r="2" spans="2:9" ht="24" customHeight="1" x14ac:dyDescent="0.25">
      <c r="B2" s="74" t="s">
        <v>0</v>
      </c>
      <c r="C2" s="74"/>
      <c r="D2" s="74"/>
      <c r="E2" s="74"/>
      <c r="F2" s="74"/>
      <c r="G2" s="74"/>
    </row>
    <row r="3" spans="2:9" ht="24" customHeight="1" thickBot="1" x14ac:dyDescent="0.3">
      <c r="B3" s="77" t="s">
        <v>5</v>
      </c>
      <c r="C3" s="77"/>
      <c r="D3" s="30" t="s">
        <v>1</v>
      </c>
      <c r="E3" s="31" t="s">
        <v>2</v>
      </c>
      <c r="F3" s="31" t="s">
        <v>3</v>
      </c>
      <c r="G3" s="30" t="s">
        <v>4</v>
      </c>
    </row>
    <row r="4" spans="2:9" ht="19.5" thickTop="1" x14ac:dyDescent="0.3">
      <c r="B4" s="41">
        <f>B1</f>
        <v>45778</v>
      </c>
      <c r="C4" s="42">
        <f>B4</f>
        <v>45778</v>
      </c>
      <c r="D4" s="34"/>
      <c r="E4" s="38"/>
      <c r="F4" s="38"/>
      <c r="G4" s="65" t="str">
        <f t="shared" ref="G4:G8" si="0">IF(E4,IF(D4,IF(D4&gt;E4,E4+"24:00"-D4,E4-D4)-F4,""),"")</f>
        <v/>
      </c>
    </row>
    <row r="5" spans="2:9" ht="18.75" x14ac:dyDescent="0.3">
      <c r="B5" s="43">
        <f>B4+1</f>
        <v>45779</v>
      </c>
      <c r="C5" s="44">
        <f>B5</f>
        <v>45779</v>
      </c>
      <c r="D5" s="36"/>
      <c r="E5" s="36"/>
      <c r="F5" s="36"/>
      <c r="G5" s="65" t="str">
        <f t="shared" si="0"/>
        <v/>
      </c>
    </row>
    <row r="6" spans="2:9" ht="18.75" x14ac:dyDescent="0.3">
      <c r="B6" s="43">
        <f t="shared" ref="B6:B34" si="1">B5+1</f>
        <v>45780</v>
      </c>
      <c r="C6" s="44">
        <f t="shared" ref="C6:C34" si="2">B6</f>
        <v>45780</v>
      </c>
      <c r="D6" s="36"/>
      <c r="E6" s="36"/>
      <c r="F6" s="36"/>
      <c r="G6" s="65" t="str">
        <f t="shared" si="0"/>
        <v/>
      </c>
    </row>
    <row r="7" spans="2:9" ht="18.75" x14ac:dyDescent="0.3">
      <c r="B7" s="43">
        <f t="shared" si="1"/>
        <v>45781</v>
      </c>
      <c r="C7" s="44">
        <f t="shared" si="2"/>
        <v>45781</v>
      </c>
      <c r="D7" s="36"/>
      <c r="E7" s="36"/>
      <c r="F7" s="36"/>
      <c r="G7" s="65" t="str">
        <f t="shared" si="0"/>
        <v/>
      </c>
    </row>
    <row r="8" spans="2:9" ht="18.75" x14ac:dyDescent="0.3">
      <c r="B8" s="43">
        <f t="shared" si="1"/>
        <v>45782</v>
      </c>
      <c r="C8" s="44">
        <f t="shared" si="2"/>
        <v>45782</v>
      </c>
      <c r="D8" s="36"/>
      <c r="E8" s="36"/>
      <c r="F8" s="36"/>
      <c r="G8" s="65" t="str">
        <f t="shared" si="0"/>
        <v/>
      </c>
      <c r="I8" s="4"/>
    </row>
    <row r="9" spans="2:9" ht="18.75" x14ac:dyDescent="0.3">
      <c r="B9" s="43">
        <f t="shared" si="1"/>
        <v>45783</v>
      </c>
      <c r="C9" s="44">
        <f t="shared" si="2"/>
        <v>45783</v>
      </c>
      <c r="D9" s="36"/>
      <c r="E9" s="36"/>
      <c r="F9" s="36"/>
      <c r="G9" s="65" t="str">
        <f>IF(E9,IF(D9,IF(D9&gt;E9,E9+"24:00"-D9,E9-D9)-F9,""),"")</f>
        <v/>
      </c>
    </row>
    <row r="10" spans="2:9" ht="18.75" x14ac:dyDescent="0.3">
      <c r="B10" s="43">
        <f t="shared" si="1"/>
        <v>45784</v>
      </c>
      <c r="C10" s="44">
        <f t="shared" si="2"/>
        <v>45784</v>
      </c>
      <c r="D10" s="36"/>
      <c r="E10" s="36"/>
      <c r="F10" s="36"/>
      <c r="G10" s="65" t="str">
        <f t="shared" ref="G10:G34" si="3">IF(E10,IF(D10,IF(D10&gt;E10,E10+"24:00"-D10,E10-D10)-F10,""),"")</f>
        <v/>
      </c>
    </row>
    <row r="11" spans="2:9" ht="18.75" x14ac:dyDescent="0.3">
      <c r="B11" s="43">
        <f t="shared" si="1"/>
        <v>45785</v>
      </c>
      <c r="C11" s="44">
        <f t="shared" si="2"/>
        <v>45785</v>
      </c>
      <c r="D11" s="36"/>
      <c r="E11" s="36"/>
      <c r="F11" s="36"/>
      <c r="G11" s="65" t="str">
        <f t="shared" si="3"/>
        <v/>
      </c>
    </row>
    <row r="12" spans="2:9" ht="18.75" x14ac:dyDescent="0.3">
      <c r="B12" s="43">
        <f t="shared" si="1"/>
        <v>45786</v>
      </c>
      <c r="C12" s="44">
        <f t="shared" si="2"/>
        <v>45786</v>
      </c>
      <c r="D12" s="36"/>
      <c r="E12" s="36"/>
      <c r="F12" s="36"/>
      <c r="G12" s="65" t="str">
        <f t="shared" si="3"/>
        <v/>
      </c>
    </row>
    <row r="13" spans="2:9" ht="18.75" x14ac:dyDescent="0.3">
      <c r="B13" s="43">
        <f t="shared" si="1"/>
        <v>45787</v>
      </c>
      <c r="C13" s="44">
        <f t="shared" si="2"/>
        <v>45787</v>
      </c>
      <c r="D13" s="36"/>
      <c r="E13" s="36"/>
      <c r="F13" s="36"/>
      <c r="G13" s="65" t="str">
        <f t="shared" si="3"/>
        <v/>
      </c>
    </row>
    <row r="14" spans="2:9" ht="18.75" x14ac:dyDescent="0.3">
      <c r="B14" s="43">
        <f t="shared" si="1"/>
        <v>45788</v>
      </c>
      <c r="C14" s="44">
        <f t="shared" si="2"/>
        <v>45788</v>
      </c>
      <c r="D14" s="36"/>
      <c r="E14" s="36"/>
      <c r="F14" s="36"/>
      <c r="G14" s="65" t="str">
        <f t="shared" si="3"/>
        <v/>
      </c>
    </row>
    <row r="15" spans="2:9" ht="18.75" x14ac:dyDescent="0.3">
      <c r="B15" s="43">
        <f t="shared" si="1"/>
        <v>45789</v>
      </c>
      <c r="C15" s="44">
        <f t="shared" si="2"/>
        <v>45789</v>
      </c>
      <c r="D15" s="36"/>
      <c r="E15" s="36"/>
      <c r="F15" s="36"/>
      <c r="G15" s="65" t="str">
        <f t="shared" si="3"/>
        <v/>
      </c>
    </row>
    <row r="16" spans="2:9" ht="18.75" x14ac:dyDescent="0.3">
      <c r="B16" s="43">
        <f t="shared" si="1"/>
        <v>45790</v>
      </c>
      <c r="C16" s="44">
        <f t="shared" si="2"/>
        <v>45790</v>
      </c>
      <c r="D16" s="36"/>
      <c r="E16" s="36"/>
      <c r="F16" s="36"/>
      <c r="G16" s="65" t="str">
        <f t="shared" si="3"/>
        <v/>
      </c>
    </row>
    <row r="17" spans="2:7" ht="18.75" x14ac:dyDescent="0.3">
      <c r="B17" s="43">
        <f t="shared" si="1"/>
        <v>45791</v>
      </c>
      <c r="C17" s="44">
        <f t="shared" si="2"/>
        <v>45791</v>
      </c>
      <c r="D17" s="36"/>
      <c r="E17" s="36"/>
      <c r="F17" s="36"/>
      <c r="G17" s="65" t="str">
        <f t="shared" si="3"/>
        <v/>
      </c>
    </row>
    <row r="18" spans="2:7" ht="18.75" x14ac:dyDescent="0.3">
      <c r="B18" s="43">
        <f t="shared" si="1"/>
        <v>45792</v>
      </c>
      <c r="C18" s="44">
        <f t="shared" si="2"/>
        <v>45792</v>
      </c>
      <c r="D18" s="36"/>
      <c r="E18" s="36"/>
      <c r="F18" s="36"/>
      <c r="G18" s="65" t="str">
        <f t="shared" si="3"/>
        <v/>
      </c>
    </row>
    <row r="19" spans="2:7" ht="18.75" x14ac:dyDescent="0.3">
      <c r="B19" s="43">
        <f t="shared" si="1"/>
        <v>45793</v>
      </c>
      <c r="C19" s="44">
        <f t="shared" si="2"/>
        <v>45793</v>
      </c>
      <c r="D19" s="36"/>
      <c r="E19" s="36"/>
      <c r="F19" s="36"/>
      <c r="G19" s="65" t="str">
        <f t="shared" si="3"/>
        <v/>
      </c>
    </row>
    <row r="20" spans="2:7" ht="18.75" x14ac:dyDescent="0.3">
      <c r="B20" s="43">
        <f t="shared" si="1"/>
        <v>45794</v>
      </c>
      <c r="C20" s="44">
        <f t="shared" si="2"/>
        <v>45794</v>
      </c>
      <c r="D20" s="36"/>
      <c r="E20" s="36"/>
      <c r="F20" s="36"/>
      <c r="G20" s="65" t="str">
        <f t="shared" si="3"/>
        <v/>
      </c>
    </row>
    <row r="21" spans="2:7" ht="18.75" x14ac:dyDescent="0.3">
      <c r="B21" s="43">
        <f t="shared" si="1"/>
        <v>45795</v>
      </c>
      <c r="C21" s="44">
        <f t="shared" si="2"/>
        <v>45795</v>
      </c>
      <c r="D21" s="36"/>
      <c r="E21" s="36"/>
      <c r="F21" s="36"/>
      <c r="G21" s="65" t="str">
        <f t="shared" si="3"/>
        <v/>
      </c>
    </row>
    <row r="22" spans="2:7" ht="18.75" x14ac:dyDescent="0.3">
      <c r="B22" s="43">
        <f t="shared" si="1"/>
        <v>45796</v>
      </c>
      <c r="C22" s="44">
        <f t="shared" si="2"/>
        <v>45796</v>
      </c>
      <c r="D22" s="36"/>
      <c r="E22" s="36"/>
      <c r="F22" s="36"/>
      <c r="G22" s="65" t="str">
        <f t="shared" si="3"/>
        <v/>
      </c>
    </row>
    <row r="23" spans="2:7" ht="18.75" x14ac:dyDescent="0.3">
      <c r="B23" s="43">
        <f t="shared" si="1"/>
        <v>45797</v>
      </c>
      <c r="C23" s="44">
        <f t="shared" si="2"/>
        <v>45797</v>
      </c>
      <c r="D23" s="36"/>
      <c r="E23" s="36"/>
      <c r="F23" s="36"/>
      <c r="G23" s="65" t="str">
        <f t="shared" si="3"/>
        <v/>
      </c>
    </row>
    <row r="24" spans="2:7" ht="18.75" x14ac:dyDescent="0.3">
      <c r="B24" s="43">
        <f t="shared" si="1"/>
        <v>45798</v>
      </c>
      <c r="C24" s="44">
        <f t="shared" si="2"/>
        <v>45798</v>
      </c>
      <c r="D24" s="36"/>
      <c r="E24" s="36"/>
      <c r="F24" s="36"/>
      <c r="G24" s="65" t="str">
        <f t="shared" si="3"/>
        <v/>
      </c>
    </row>
    <row r="25" spans="2:7" ht="18.75" x14ac:dyDescent="0.3">
      <c r="B25" s="43">
        <f t="shared" si="1"/>
        <v>45799</v>
      </c>
      <c r="C25" s="44">
        <f t="shared" si="2"/>
        <v>45799</v>
      </c>
      <c r="D25" s="36"/>
      <c r="E25" s="36"/>
      <c r="F25" s="36"/>
      <c r="G25" s="65" t="str">
        <f t="shared" si="3"/>
        <v/>
      </c>
    </row>
    <row r="26" spans="2:7" ht="18.75" x14ac:dyDescent="0.3">
      <c r="B26" s="43">
        <f t="shared" si="1"/>
        <v>45800</v>
      </c>
      <c r="C26" s="44">
        <f t="shared" si="2"/>
        <v>45800</v>
      </c>
      <c r="D26" s="36"/>
      <c r="E26" s="36"/>
      <c r="F26" s="36"/>
      <c r="G26" s="65" t="str">
        <f t="shared" si="3"/>
        <v/>
      </c>
    </row>
    <row r="27" spans="2:7" ht="18.75" x14ac:dyDescent="0.3">
      <c r="B27" s="43">
        <f t="shared" si="1"/>
        <v>45801</v>
      </c>
      <c r="C27" s="44">
        <f t="shared" si="2"/>
        <v>45801</v>
      </c>
      <c r="D27" s="36"/>
      <c r="E27" s="36"/>
      <c r="F27" s="36"/>
      <c r="G27" s="65" t="str">
        <f t="shared" si="3"/>
        <v/>
      </c>
    </row>
    <row r="28" spans="2:7" ht="18.75" x14ac:dyDescent="0.3">
      <c r="B28" s="43">
        <f t="shared" si="1"/>
        <v>45802</v>
      </c>
      <c r="C28" s="44">
        <f t="shared" si="2"/>
        <v>45802</v>
      </c>
      <c r="D28" s="36"/>
      <c r="E28" s="36"/>
      <c r="F28" s="36"/>
      <c r="G28" s="65" t="str">
        <f t="shared" si="3"/>
        <v/>
      </c>
    </row>
    <row r="29" spans="2:7" ht="18.75" x14ac:dyDescent="0.3">
      <c r="B29" s="43">
        <f t="shared" si="1"/>
        <v>45803</v>
      </c>
      <c r="C29" s="44">
        <f t="shared" si="2"/>
        <v>45803</v>
      </c>
      <c r="D29" s="36"/>
      <c r="E29" s="36"/>
      <c r="F29" s="36"/>
      <c r="G29" s="65" t="str">
        <f t="shared" si="3"/>
        <v/>
      </c>
    </row>
    <row r="30" spans="2:7" ht="18.75" x14ac:dyDescent="0.3">
      <c r="B30" s="43">
        <f t="shared" si="1"/>
        <v>45804</v>
      </c>
      <c r="C30" s="44">
        <f t="shared" si="2"/>
        <v>45804</v>
      </c>
      <c r="D30" s="36"/>
      <c r="E30" s="36"/>
      <c r="F30" s="36"/>
      <c r="G30" s="65" t="str">
        <f t="shared" si="3"/>
        <v/>
      </c>
    </row>
    <row r="31" spans="2:7" ht="18.75" x14ac:dyDescent="0.3">
      <c r="B31" s="43">
        <f t="shared" si="1"/>
        <v>45805</v>
      </c>
      <c r="C31" s="44">
        <f t="shared" si="2"/>
        <v>45805</v>
      </c>
      <c r="D31" s="36"/>
      <c r="E31" s="36"/>
      <c r="F31" s="36"/>
      <c r="G31" s="65" t="str">
        <f t="shared" si="3"/>
        <v/>
      </c>
    </row>
    <row r="32" spans="2:7" ht="18.75" x14ac:dyDescent="0.3">
      <c r="B32" s="43">
        <f t="shared" si="1"/>
        <v>45806</v>
      </c>
      <c r="C32" s="44">
        <f t="shared" si="2"/>
        <v>45806</v>
      </c>
      <c r="D32" s="36"/>
      <c r="E32" s="36"/>
      <c r="F32" s="36"/>
      <c r="G32" s="65" t="str">
        <f t="shared" si="3"/>
        <v/>
      </c>
    </row>
    <row r="33" spans="2:7" ht="18.75" x14ac:dyDescent="0.3">
      <c r="B33" s="43">
        <f t="shared" si="1"/>
        <v>45807</v>
      </c>
      <c r="C33" s="44">
        <f t="shared" si="2"/>
        <v>45807</v>
      </c>
      <c r="D33" s="36"/>
      <c r="E33" s="36"/>
      <c r="F33" s="36"/>
      <c r="G33" s="65" t="str">
        <f t="shared" si="3"/>
        <v/>
      </c>
    </row>
    <row r="34" spans="2:7" ht="19.5" thickBot="1" x14ac:dyDescent="0.35">
      <c r="B34" s="45">
        <f t="shared" si="1"/>
        <v>45808</v>
      </c>
      <c r="C34" s="46">
        <f t="shared" si="2"/>
        <v>45808</v>
      </c>
      <c r="D34" s="37"/>
      <c r="E34" s="37"/>
      <c r="F34" s="37"/>
      <c r="G34" s="66" t="str">
        <f t="shared" si="3"/>
        <v/>
      </c>
    </row>
    <row r="35" spans="2:7" ht="16.5" thickTop="1" thickBot="1" x14ac:dyDescent="0.3">
      <c r="B35" s="47"/>
    </row>
    <row r="36" spans="2:7" ht="27" customHeight="1" thickBot="1" x14ac:dyDescent="0.3">
      <c r="B36" s="70" t="s">
        <v>43</v>
      </c>
      <c r="C36" s="71"/>
      <c r="D36" s="71"/>
      <c r="E36" s="71"/>
      <c r="F36" s="72"/>
      <c r="G36" s="60">
        <f>SUM(G4:G34)</f>
        <v>0</v>
      </c>
    </row>
    <row r="37" spans="2:7" x14ac:dyDescent="0.25">
      <c r="B37" s="47"/>
    </row>
    <row r="38" spans="2:7" x14ac:dyDescent="0.25">
      <c r="B38" s="47"/>
    </row>
  </sheetData>
  <sheetProtection algorithmName="SHA-512" hashValue="tiGexfZN9D6YOimlV+6yIxo/cDt2GohzEfcfXJH/xrcvZE3MAjp616VelesKbuN0DYyZVwMz1QtkO1WsQoyOCQ==" saltValue="5arZUSOae2BvIEJbSo26iA==" spinCount="100000" sheet="1" objects="1" scenarios="1" formatCells="0" formatColumns="0" formatRows="0"/>
  <customSheetViews>
    <customSheetView guid="{4652D98A-10A8-4A41-BE02-6BC110D8BB01}" showGridLines="0">
      <pane xSplit="4" ySplit="4" topLeftCell="E5" activePane="bottomRight" state="frozen"/>
      <selection pane="bottomRight" activeCell="E40" sqref="E40"/>
      <pageMargins left="0.7" right="0.7" top="0.78740157499999996" bottom="0.78740157499999996" header="0.3" footer="0.3"/>
    </customSheetView>
  </customSheetViews>
  <mergeCells count="4">
    <mergeCell ref="B1:G1"/>
    <mergeCell ref="B36:F36"/>
    <mergeCell ref="B3:C3"/>
    <mergeCell ref="B2:G2"/>
  </mergeCells>
  <conditionalFormatting sqref="B4:G34">
    <cfRule type="expression" dxfId="16" priority="2" stopIfTrue="1">
      <formula>WEEKDAY($B4,2)&gt;5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0C157663-F6F5-4F68-8AFC-F54AD6DF084C}">
            <xm:f>MATCH($B4,Feiertage!$B$2:$B$49,0)&gt;0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B4:G34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37"/>
  <sheetViews>
    <sheetView showGridLines="0" zoomScale="90" zoomScaleNormal="9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1.42578125" defaultRowHeight="15" x14ac:dyDescent="0.25"/>
  <cols>
    <col min="1" max="1" width="2.28515625" style="40" customWidth="1"/>
    <col min="2" max="3" width="7.140625" style="40" customWidth="1"/>
    <col min="4" max="7" width="17.5703125" style="40" customWidth="1"/>
    <col min="8" max="8" width="14.5703125" style="1" customWidth="1"/>
    <col min="9" max="9" width="11.42578125" style="1"/>
    <col min="10" max="16384" width="11.42578125" style="40"/>
  </cols>
  <sheetData>
    <row r="1" spans="2:9" ht="39" customHeight="1" x14ac:dyDescent="0.25">
      <c r="B1" s="69">
        <v>45809</v>
      </c>
      <c r="C1" s="69"/>
      <c r="D1" s="69"/>
      <c r="E1" s="69"/>
      <c r="F1" s="69"/>
      <c r="G1" s="69"/>
    </row>
    <row r="2" spans="2:9" ht="24" customHeight="1" x14ac:dyDescent="0.25">
      <c r="B2" s="74" t="s">
        <v>0</v>
      </c>
      <c r="C2" s="74"/>
      <c r="D2" s="74"/>
      <c r="E2" s="74"/>
      <c r="F2" s="74"/>
      <c r="G2" s="74"/>
    </row>
    <row r="3" spans="2:9" ht="24" customHeight="1" thickBot="1" x14ac:dyDescent="0.3">
      <c r="B3" s="77" t="s">
        <v>5</v>
      </c>
      <c r="C3" s="77"/>
      <c r="D3" s="30" t="s">
        <v>1</v>
      </c>
      <c r="E3" s="31" t="s">
        <v>2</v>
      </c>
      <c r="F3" s="31" t="s">
        <v>3</v>
      </c>
      <c r="G3" s="30" t="s">
        <v>4</v>
      </c>
    </row>
    <row r="4" spans="2:9" ht="19.5" thickTop="1" x14ac:dyDescent="0.3">
      <c r="B4" s="41">
        <f>B1</f>
        <v>45809</v>
      </c>
      <c r="C4" s="42">
        <f>B4</f>
        <v>45809</v>
      </c>
      <c r="D4" s="34"/>
      <c r="E4" s="38"/>
      <c r="F4" s="38"/>
      <c r="G4" s="65" t="str">
        <f t="shared" ref="G4:G8" si="0">IF(E4,IF(D4,IF(D4&gt;E4,E4+"24:00"-D4,E4-D4)-F4,""),"")</f>
        <v/>
      </c>
    </row>
    <row r="5" spans="2:9" ht="18.75" x14ac:dyDescent="0.3">
      <c r="B5" s="43">
        <f>B4+1</f>
        <v>45810</v>
      </c>
      <c r="C5" s="44">
        <f>B5</f>
        <v>45810</v>
      </c>
      <c r="D5" s="36"/>
      <c r="E5" s="36"/>
      <c r="F5" s="36"/>
      <c r="G5" s="65" t="str">
        <f t="shared" si="0"/>
        <v/>
      </c>
    </row>
    <row r="6" spans="2:9" ht="18.75" x14ac:dyDescent="0.3">
      <c r="B6" s="43">
        <f t="shared" ref="B6:B33" si="1">B5+1</f>
        <v>45811</v>
      </c>
      <c r="C6" s="44">
        <f t="shared" ref="C6:C33" si="2">B6</f>
        <v>45811</v>
      </c>
      <c r="D6" s="36"/>
      <c r="E6" s="36"/>
      <c r="F6" s="36"/>
      <c r="G6" s="65" t="str">
        <f t="shared" si="0"/>
        <v/>
      </c>
    </row>
    <row r="7" spans="2:9" ht="18.75" x14ac:dyDescent="0.3">
      <c r="B7" s="43">
        <f t="shared" si="1"/>
        <v>45812</v>
      </c>
      <c r="C7" s="44">
        <f t="shared" si="2"/>
        <v>45812</v>
      </c>
      <c r="D7" s="36"/>
      <c r="E7" s="36"/>
      <c r="F7" s="36"/>
      <c r="G7" s="65" t="str">
        <f t="shared" si="0"/>
        <v/>
      </c>
    </row>
    <row r="8" spans="2:9" ht="18.75" x14ac:dyDescent="0.3">
      <c r="B8" s="43">
        <f t="shared" si="1"/>
        <v>45813</v>
      </c>
      <c r="C8" s="44">
        <f t="shared" si="2"/>
        <v>45813</v>
      </c>
      <c r="D8" s="36"/>
      <c r="E8" s="36"/>
      <c r="F8" s="36"/>
      <c r="G8" s="65" t="str">
        <f t="shared" si="0"/>
        <v/>
      </c>
      <c r="I8" s="4"/>
    </row>
    <row r="9" spans="2:9" ht="18.75" x14ac:dyDescent="0.3">
      <c r="B9" s="43">
        <f t="shared" si="1"/>
        <v>45814</v>
      </c>
      <c r="C9" s="44">
        <f t="shared" si="2"/>
        <v>45814</v>
      </c>
      <c r="D9" s="36"/>
      <c r="E9" s="36"/>
      <c r="F9" s="36"/>
      <c r="G9" s="65" t="str">
        <f>IF(E9,IF(D9,IF(D9&gt;E9,E9+"24:00"-D9,E9-D9)-F9,""),"")</f>
        <v/>
      </c>
    </row>
    <row r="10" spans="2:9" ht="18.75" x14ac:dyDescent="0.3">
      <c r="B10" s="43">
        <f t="shared" si="1"/>
        <v>45815</v>
      </c>
      <c r="C10" s="44">
        <f t="shared" si="2"/>
        <v>45815</v>
      </c>
      <c r="D10" s="36"/>
      <c r="E10" s="36"/>
      <c r="F10" s="36"/>
      <c r="G10" s="65" t="str">
        <f t="shared" ref="G10:G33" si="3">IF(E10,IF(D10,IF(D10&gt;E10,E10+"24:00"-D10,E10-D10)-F10,""),"")</f>
        <v/>
      </c>
    </row>
    <row r="11" spans="2:9" ht="18.75" x14ac:dyDescent="0.3">
      <c r="B11" s="43">
        <f t="shared" si="1"/>
        <v>45816</v>
      </c>
      <c r="C11" s="44">
        <f t="shared" si="2"/>
        <v>45816</v>
      </c>
      <c r="D11" s="36"/>
      <c r="E11" s="36"/>
      <c r="F11" s="36"/>
      <c r="G11" s="65" t="str">
        <f t="shared" si="3"/>
        <v/>
      </c>
    </row>
    <row r="12" spans="2:9" ht="18.75" x14ac:dyDescent="0.3">
      <c r="B12" s="43">
        <f t="shared" si="1"/>
        <v>45817</v>
      </c>
      <c r="C12" s="44">
        <f t="shared" si="2"/>
        <v>45817</v>
      </c>
      <c r="D12" s="36"/>
      <c r="E12" s="36"/>
      <c r="F12" s="36"/>
      <c r="G12" s="65" t="str">
        <f t="shared" si="3"/>
        <v/>
      </c>
    </row>
    <row r="13" spans="2:9" ht="18.75" x14ac:dyDescent="0.3">
      <c r="B13" s="43">
        <f t="shared" si="1"/>
        <v>45818</v>
      </c>
      <c r="C13" s="44">
        <f t="shared" si="2"/>
        <v>45818</v>
      </c>
      <c r="D13" s="36"/>
      <c r="E13" s="36"/>
      <c r="F13" s="36"/>
      <c r="G13" s="65" t="str">
        <f t="shared" si="3"/>
        <v/>
      </c>
    </row>
    <row r="14" spans="2:9" ht="18.75" x14ac:dyDescent="0.3">
      <c r="B14" s="43">
        <f t="shared" si="1"/>
        <v>45819</v>
      </c>
      <c r="C14" s="44">
        <f t="shared" si="2"/>
        <v>45819</v>
      </c>
      <c r="D14" s="36"/>
      <c r="E14" s="36"/>
      <c r="F14" s="36"/>
      <c r="G14" s="65" t="str">
        <f t="shared" si="3"/>
        <v/>
      </c>
    </row>
    <row r="15" spans="2:9" ht="18.75" x14ac:dyDescent="0.3">
      <c r="B15" s="43">
        <f t="shared" si="1"/>
        <v>45820</v>
      </c>
      <c r="C15" s="44">
        <f t="shared" si="2"/>
        <v>45820</v>
      </c>
      <c r="D15" s="36"/>
      <c r="E15" s="36"/>
      <c r="F15" s="36"/>
      <c r="G15" s="65" t="str">
        <f t="shared" si="3"/>
        <v/>
      </c>
    </row>
    <row r="16" spans="2:9" ht="18.75" x14ac:dyDescent="0.3">
      <c r="B16" s="43">
        <f t="shared" si="1"/>
        <v>45821</v>
      </c>
      <c r="C16" s="44">
        <f t="shared" si="2"/>
        <v>45821</v>
      </c>
      <c r="D16" s="36"/>
      <c r="E16" s="36"/>
      <c r="F16" s="36"/>
      <c r="G16" s="65" t="str">
        <f t="shared" si="3"/>
        <v/>
      </c>
    </row>
    <row r="17" spans="2:7" ht="18.75" x14ac:dyDescent="0.3">
      <c r="B17" s="43">
        <f t="shared" si="1"/>
        <v>45822</v>
      </c>
      <c r="C17" s="44">
        <f t="shared" si="2"/>
        <v>45822</v>
      </c>
      <c r="D17" s="36"/>
      <c r="E17" s="36"/>
      <c r="F17" s="36"/>
      <c r="G17" s="65" t="str">
        <f t="shared" si="3"/>
        <v/>
      </c>
    </row>
    <row r="18" spans="2:7" ht="18.75" x14ac:dyDescent="0.3">
      <c r="B18" s="43">
        <f t="shared" si="1"/>
        <v>45823</v>
      </c>
      <c r="C18" s="44">
        <f t="shared" si="2"/>
        <v>45823</v>
      </c>
      <c r="D18" s="36"/>
      <c r="E18" s="36"/>
      <c r="F18" s="36"/>
      <c r="G18" s="65" t="str">
        <f t="shared" si="3"/>
        <v/>
      </c>
    </row>
    <row r="19" spans="2:7" ht="18.75" x14ac:dyDescent="0.3">
      <c r="B19" s="43">
        <f t="shared" si="1"/>
        <v>45824</v>
      </c>
      <c r="C19" s="44">
        <f t="shared" si="2"/>
        <v>45824</v>
      </c>
      <c r="D19" s="36"/>
      <c r="E19" s="36"/>
      <c r="F19" s="36"/>
      <c r="G19" s="65" t="str">
        <f t="shared" si="3"/>
        <v/>
      </c>
    </row>
    <row r="20" spans="2:7" ht="18.75" x14ac:dyDescent="0.3">
      <c r="B20" s="43">
        <f t="shared" si="1"/>
        <v>45825</v>
      </c>
      <c r="C20" s="44">
        <f t="shared" si="2"/>
        <v>45825</v>
      </c>
      <c r="D20" s="36"/>
      <c r="E20" s="36"/>
      <c r="F20" s="36"/>
      <c r="G20" s="65" t="str">
        <f t="shared" si="3"/>
        <v/>
      </c>
    </row>
    <row r="21" spans="2:7" ht="18.75" x14ac:dyDescent="0.3">
      <c r="B21" s="43">
        <f t="shared" si="1"/>
        <v>45826</v>
      </c>
      <c r="C21" s="44">
        <f t="shared" si="2"/>
        <v>45826</v>
      </c>
      <c r="D21" s="36"/>
      <c r="E21" s="36"/>
      <c r="F21" s="36"/>
      <c r="G21" s="65" t="str">
        <f t="shared" si="3"/>
        <v/>
      </c>
    </row>
    <row r="22" spans="2:7" ht="18.75" x14ac:dyDescent="0.3">
      <c r="B22" s="43">
        <f t="shared" si="1"/>
        <v>45827</v>
      </c>
      <c r="C22" s="44">
        <f t="shared" si="2"/>
        <v>45827</v>
      </c>
      <c r="D22" s="36"/>
      <c r="E22" s="36"/>
      <c r="F22" s="36"/>
      <c r="G22" s="65" t="str">
        <f t="shared" si="3"/>
        <v/>
      </c>
    </row>
    <row r="23" spans="2:7" ht="18.75" x14ac:dyDescent="0.3">
      <c r="B23" s="43">
        <f t="shared" si="1"/>
        <v>45828</v>
      </c>
      <c r="C23" s="44">
        <f t="shared" si="2"/>
        <v>45828</v>
      </c>
      <c r="D23" s="36"/>
      <c r="E23" s="36"/>
      <c r="F23" s="36"/>
      <c r="G23" s="65" t="str">
        <f t="shared" si="3"/>
        <v/>
      </c>
    </row>
    <row r="24" spans="2:7" ht="18.75" x14ac:dyDescent="0.3">
      <c r="B24" s="43">
        <f t="shared" si="1"/>
        <v>45829</v>
      </c>
      <c r="C24" s="44">
        <f t="shared" si="2"/>
        <v>45829</v>
      </c>
      <c r="D24" s="36"/>
      <c r="E24" s="36"/>
      <c r="F24" s="36"/>
      <c r="G24" s="65" t="str">
        <f t="shared" si="3"/>
        <v/>
      </c>
    </row>
    <row r="25" spans="2:7" ht="18.75" x14ac:dyDescent="0.3">
      <c r="B25" s="43">
        <f t="shared" si="1"/>
        <v>45830</v>
      </c>
      <c r="C25" s="44">
        <f t="shared" si="2"/>
        <v>45830</v>
      </c>
      <c r="D25" s="36"/>
      <c r="E25" s="36"/>
      <c r="F25" s="36"/>
      <c r="G25" s="65" t="str">
        <f t="shared" si="3"/>
        <v/>
      </c>
    </row>
    <row r="26" spans="2:7" ht="18.75" x14ac:dyDescent="0.3">
      <c r="B26" s="43">
        <f t="shared" si="1"/>
        <v>45831</v>
      </c>
      <c r="C26" s="44">
        <f t="shared" si="2"/>
        <v>45831</v>
      </c>
      <c r="D26" s="36"/>
      <c r="E26" s="36"/>
      <c r="F26" s="36"/>
      <c r="G26" s="65" t="str">
        <f t="shared" si="3"/>
        <v/>
      </c>
    </row>
    <row r="27" spans="2:7" ht="18.75" x14ac:dyDescent="0.3">
      <c r="B27" s="43">
        <f t="shared" si="1"/>
        <v>45832</v>
      </c>
      <c r="C27" s="44">
        <f t="shared" si="2"/>
        <v>45832</v>
      </c>
      <c r="D27" s="36"/>
      <c r="E27" s="36"/>
      <c r="F27" s="36"/>
      <c r="G27" s="65" t="str">
        <f t="shared" si="3"/>
        <v/>
      </c>
    </row>
    <row r="28" spans="2:7" ht="18.75" x14ac:dyDescent="0.3">
      <c r="B28" s="43">
        <f t="shared" si="1"/>
        <v>45833</v>
      </c>
      <c r="C28" s="44">
        <f t="shared" si="2"/>
        <v>45833</v>
      </c>
      <c r="D28" s="36"/>
      <c r="E28" s="36"/>
      <c r="F28" s="36"/>
      <c r="G28" s="65" t="str">
        <f t="shared" si="3"/>
        <v/>
      </c>
    </row>
    <row r="29" spans="2:7" ht="18.75" x14ac:dyDescent="0.3">
      <c r="B29" s="43">
        <f t="shared" si="1"/>
        <v>45834</v>
      </c>
      <c r="C29" s="44">
        <f t="shared" si="2"/>
        <v>45834</v>
      </c>
      <c r="D29" s="36"/>
      <c r="E29" s="36"/>
      <c r="F29" s="36"/>
      <c r="G29" s="65" t="str">
        <f t="shared" si="3"/>
        <v/>
      </c>
    </row>
    <row r="30" spans="2:7" ht="18.75" x14ac:dyDescent="0.3">
      <c r="B30" s="43">
        <f t="shared" si="1"/>
        <v>45835</v>
      </c>
      <c r="C30" s="44">
        <f t="shared" si="2"/>
        <v>45835</v>
      </c>
      <c r="D30" s="36"/>
      <c r="E30" s="36"/>
      <c r="F30" s="36"/>
      <c r="G30" s="65" t="str">
        <f t="shared" si="3"/>
        <v/>
      </c>
    </row>
    <row r="31" spans="2:7" ht="18.75" x14ac:dyDescent="0.3">
      <c r="B31" s="43">
        <f t="shared" si="1"/>
        <v>45836</v>
      </c>
      <c r="C31" s="44">
        <f t="shared" si="2"/>
        <v>45836</v>
      </c>
      <c r="D31" s="36"/>
      <c r="E31" s="36"/>
      <c r="F31" s="36"/>
      <c r="G31" s="65" t="str">
        <f t="shared" si="3"/>
        <v/>
      </c>
    </row>
    <row r="32" spans="2:7" ht="18.75" x14ac:dyDescent="0.3">
      <c r="B32" s="43">
        <f t="shared" si="1"/>
        <v>45837</v>
      </c>
      <c r="C32" s="44">
        <f t="shared" si="2"/>
        <v>45837</v>
      </c>
      <c r="D32" s="36"/>
      <c r="E32" s="36"/>
      <c r="F32" s="36"/>
      <c r="G32" s="65" t="str">
        <f t="shared" si="3"/>
        <v/>
      </c>
    </row>
    <row r="33" spans="2:7" ht="19.5" thickBot="1" x14ac:dyDescent="0.35">
      <c r="B33" s="45">
        <f t="shared" si="1"/>
        <v>45838</v>
      </c>
      <c r="C33" s="49">
        <f t="shared" si="2"/>
        <v>45838</v>
      </c>
      <c r="D33" s="37"/>
      <c r="E33" s="37"/>
      <c r="F33" s="37"/>
      <c r="G33" s="66" t="str">
        <f t="shared" si="3"/>
        <v/>
      </c>
    </row>
    <row r="34" spans="2:7" ht="18.75" thickTop="1" thickBot="1" x14ac:dyDescent="0.35">
      <c r="B34" s="47"/>
      <c r="D34" s="39"/>
      <c r="E34" s="39"/>
      <c r="F34" s="39"/>
      <c r="G34" s="67"/>
    </row>
    <row r="35" spans="2:7" ht="24" thickBot="1" x14ac:dyDescent="0.4">
      <c r="B35" s="78" t="s">
        <v>40</v>
      </c>
      <c r="C35" s="79"/>
      <c r="D35" s="79"/>
      <c r="E35" s="79"/>
      <c r="F35" s="80"/>
      <c r="G35" s="48">
        <f>SUM(G4:G33)</f>
        <v>0</v>
      </c>
    </row>
    <row r="36" spans="2:7" ht="27" customHeight="1" x14ac:dyDescent="0.25">
      <c r="B36" s="62" t="s">
        <v>43</v>
      </c>
      <c r="C36" s="63"/>
      <c r="D36" s="63"/>
      <c r="E36" s="63"/>
      <c r="F36" s="63"/>
      <c r="G36" s="59"/>
    </row>
    <row r="37" spans="2:7" x14ac:dyDescent="0.25">
      <c r="B37" s="47"/>
    </row>
  </sheetData>
  <sheetProtection algorithmName="SHA-512" hashValue="M2oKKzAfth4Eg+9RGINwMifLrnBkDQBDxVA+WmAapbZKbMbjPUf6FczLBmaKGSvzO+yGxn1RTwHjmg/ApV70Eg==" saltValue="ekiEnSVLF6GsMyNjK2+DyQ==" spinCount="100000" sheet="1" objects="1" scenarios="1" formatCells="0" formatColumns="0" formatRows="0"/>
  <customSheetViews>
    <customSheetView guid="{4652D98A-10A8-4A41-BE02-6BC110D8BB01}" showGridLines="0">
      <pane xSplit="4" ySplit="4" topLeftCell="E5" activePane="bottomRight" state="frozen"/>
      <selection pane="bottomRight" activeCell="E40" sqref="E40"/>
      <pageMargins left="0.7" right="0.7" top="0.78740157499999996" bottom="0.78740157499999996" header="0.3" footer="0.3"/>
    </customSheetView>
  </customSheetViews>
  <mergeCells count="4">
    <mergeCell ref="B1:G1"/>
    <mergeCell ref="B35:F35"/>
    <mergeCell ref="B3:C3"/>
    <mergeCell ref="B2:G2"/>
  </mergeCells>
  <conditionalFormatting sqref="B4:G33">
    <cfRule type="expression" dxfId="14" priority="2" stopIfTrue="1">
      <formula>WEEKDAY($B4,2)&gt;5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F37BE023-C5E0-4532-ACC3-43307053204A}">
            <xm:f>MATCH($B4,Feiertage!$B$2:$B$49,0)&gt;0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B4:G33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38"/>
  <sheetViews>
    <sheetView showGridLines="0" zoomScale="90" zoomScaleNormal="9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1.42578125" defaultRowHeight="15" x14ac:dyDescent="0.25"/>
  <cols>
    <col min="1" max="1" width="2.28515625" style="40" customWidth="1"/>
    <col min="2" max="3" width="7.140625" style="40" customWidth="1"/>
    <col min="4" max="7" width="17.5703125" style="40" customWidth="1"/>
    <col min="8" max="8" width="14.5703125" style="1" customWidth="1"/>
    <col min="9" max="9" width="11.42578125" style="1"/>
    <col min="10" max="16384" width="11.42578125" style="40"/>
  </cols>
  <sheetData>
    <row r="1" spans="2:9" ht="39" customHeight="1" x14ac:dyDescent="0.25">
      <c r="B1" s="69">
        <v>45839</v>
      </c>
      <c r="C1" s="69"/>
      <c r="D1" s="69"/>
      <c r="E1" s="69"/>
      <c r="F1" s="69"/>
      <c r="G1" s="69"/>
    </row>
    <row r="2" spans="2:9" ht="24" customHeight="1" x14ac:dyDescent="0.25">
      <c r="B2" s="74" t="s">
        <v>0</v>
      </c>
      <c r="C2" s="74"/>
      <c r="D2" s="74"/>
      <c r="E2" s="74"/>
      <c r="F2" s="74"/>
      <c r="G2" s="74"/>
    </row>
    <row r="3" spans="2:9" ht="24" customHeight="1" thickBot="1" x14ac:dyDescent="0.3">
      <c r="B3" s="77" t="s">
        <v>5</v>
      </c>
      <c r="C3" s="77"/>
      <c r="D3" s="30" t="s">
        <v>1</v>
      </c>
      <c r="E3" s="31" t="s">
        <v>2</v>
      </c>
      <c r="F3" s="31" t="s">
        <v>3</v>
      </c>
      <c r="G3" s="30" t="s">
        <v>4</v>
      </c>
    </row>
    <row r="4" spans="2:9" ht="19.5" thickTop="1" x14ac:dyDescent="0.3">
      <c r="B4" s="41">
        <f>B1</f>
        <v>45839</v>
      </c>
      <c r="C4" s="42">
        <f>B4</f>
        <v>45839</v>
      </c>
      <c r="D4" s="34"/>
      <c r="E4" s="38"/>
      <c r="F4" s="38"/>
      <c r="G4" s="65" t="str">
        <f t="shared" ref="G4:G8" si="0">IF(E4,IF(D4,IF(D4&gt;E4,E4+"24:00"-D4,E4-D4)-F4,""),"")</f>
        <v/>
      </c>
    </row>
    <row r="5" spans="2:9" ht="18.75" x14ac:dyDescent="0.3">
      <c r="B5" s="43">
        <f>B4+1</f>
        <v>45840</v>
      </c>
      <c r="C5" s="44">
        <f>B5</f>
        <v>45840</v>
      </c>
      <c r="D5" s="36"/>
      <c r="E5" s="36"/>
      <c r="F5" s="36"/>
      <c r="G5" s="65" t="str">
        <f t="shared" si="0"/>
        <v/>
      </c>
    </row>
    <row r="6" spans="2:9" ht="18.75" x14ac:dyDescent="0.3">
      <c r="B6" s="43">
        <f t="shared" ref="B6:B34" si="1">B5+1</f>
        <v>45841</v>
      </c>
      <c r="C6" s="44">
        <f t="shared" ref="C6:C34" si="2">B6</f>
        <v>45841</v>
      </c>
      <c r="D6" s="36"/>
      <c r="E6" s="36"/>
      <c r="F6" s="36"/>
      <c r="G6" s="65" t="str">
        <f t="shared" si="0"/>
        <v/>
      </c>
    </row>
    <row r="7" spans="2:9" ht="18.75" x14ac:dyDescent="0.3">
      <c r="B7" s="43">
        <f t="shared" si="1"/>
        <v>45842</v>
      </c>
      <c r="C7" s="44">
        <f t="shared" si="2"/>
        <v>45842</v>
      </c>
      <c r="D7" s="36"/>
      <c r="E7" s="36"/>
      <c r="F7" s="36"/>
      <c r="G7" s="65" t="str">
        <f t="shared" si="0"/>
        <v/>
      </c>
    </row>
    <row r="8" spans="2:9" ht="18.75" x14ac:dyDescent="0.3">
      <c r="B8" s="43">
        <f t="shared" si="1"/>
        <v>45843</v>
      </c>
      <c r="C8" s="44">
        <f t="shared" si="2"/>
        <v>45843</v>
      </c>
      <c r="D8" s="36"/>
      <c r="E8" s="36"/>
      <c r="F8" s="36"/>
      <c r="G8" s="65" t="str">
        <f t="shared" si="0"/>
        <v/>
      </c>
      <c r="I8" s="4"/>
    </row>
    <row r="9" spans="2:9" ht="18.75" x14ac:dyDescent="0.3">
      <c r="B9" s="43">
        <f t="shared" si="1"/>
        <v>45844</v>
      </c>
      <c r="C9" s="44">
        <f t="shared" si="2"/>
        <v>45844</v>
      </c>
      <c r="D9" s="36"/>
      <c r="E9" s="36"/>
      <c r="F9" s="36"/>
      <c r="G9" s="65" t="str">
        <f>IF(E9,IF(D9,IF(D9&gt;E9,E9+"24:00"-D9,E9-D9)-F9,""),"")</f>
        <v/>
      </c>
    </row>
    <row r="10" spans="2:9" ht="18.75" x14ac:dyDescent="0.3">
      <c r="B10" s="43">
        <f t="shared" si="1"/>
        <v>45845</v>
      </c>
      <c r="C10" s="44">
        <f t="shared" si="2"/>
        <v>45845</v>
      </c>
      <c r="D10" s="36"/>
      <c r="E10" s="36"/>
      <c r="F10" s="36"/>
      <c r="G10" s="65" t="str">
        <f t="shared" ref="G10:G34" si="3">IF(E10,IF(D10,IF(D10&gt;E10,E10+"24:00"-D10,E10-D10)-F10,""),"")</f>
        <v/>
      </c>
    </row>
    <row r="11" spans="2:9" ht="18.75" x14ac:dyDescent="0.3">
      <c r="B11" s="43">
        <f t="shared" si="1"/>
        <v>45846</v>
      </c>
      <c r="C11" s="44">
        <f t="shared" si="2"/>
        <v>45846</v>
      </c>
      <c r="D11" s="36"/>
      <c r="E11" s="36"/>
      <c r="F11" s="36"/>
      <c r="G11" s="65" t="str">
        <f t="shared" si="3"/>
        <v/>
      </c>
    </row>
    <row r="12" spans="2:9" ht="18.75" x14ac:dyDescent="0.3">
      <c r="B12" s="43">
        <f t="shared" si="1"/>
        <v>45847</v>
      </c>
      <c r="C12" s="44">
        <f t="shared" si="2"/>
        <v>45847</v>
      </c>
      <c r="D12" s="36"/>
      <c r="E12" s="36"/>
      <c r="F12" s="36"/>
      <c r="G12" s="65" t="str">
        <f t="shared" si="3"/>
        <v/>
      </c>
    </row>
    <row r="13" spans="2:9" ht="18.75" x14ac:dyDescent="0.3">
      <c r="B13" s="43">
        <f t="shared" si="1"/>
        <v>45848</v>
      </c>
      <c r="C13" s="44">
        <f t="shared" si="2"/>
        <v>45848</v>
      </c>
      <c r="D13" s="36"/>
      <c r="E13" s="36"/>
      <c r="F13" s="36"/>
      <c r="G13" s="65" t="str">
        <f t="shared" si="3"/>
        <v/>
      </c>
    </row>
    <row r="14" spans="2:9" ht="18.75" x14ac:dyDescent="0.3">
      <c r="B14" s="43">
        <f t="shared" si="1"/>
        <v>45849</v>
      </c>
      <c r="C14" s="44">
        <f t="shared" si="2"/>
        <v>45849</v>
      </c>
      <c r="D14" s="36"/>
      <c r="E14" s="36"/>
      <c r="F14" s="36"/>
      <c r="G14" s="65" t="str">
        <f t="shared" si="3"/>
        <v/>
      </c>
    </row>
    <row r="15" spans="2:9" ht="18.75" x14ac:dyDescent="0.3">
      <c r="B15" s="43">
        <f t="shared" si="1"/>
        <v>45850</v>
      </c>
      <c r="C15" s="44">
        <f t="shared" si="2"/>
        <v>45850</v>
      </c>
      <c r="D15" s="36"/>
      <c r="E15" s="36"/>
      <c r="F15" s="36"/>
      <c r="G15" s="65" t="str">
        <f t="shared" si="3"/>
        <v/>
      </c>
    </row>
    <row r="16" spans="2:9" ht="18.75" x14ac:dyDescent="0.3">
      <c r="B16" s="43">
        <f t="shared" si="1"/>
        <v>45851</v>
      </c>
      <c r="C16" s="44">
        <f t="shared" si="2"/>
        <v>45851</v>
      </c>
      <c r="D16" s="36"/>
      <c r="E16" s="36"/>
      <c r="F16" s="36"/>
      <c r="G16" s="65" t="str">
        <f t="shared" si="3"/>
        <v/>
      </c>
    </row>
    <row r="17" spans="2:7" ht="18.75" x14ac:dyDescent="0.3">
      <c r="B17" s="43">
        <f t="shared" si="1"/>
        <v>45852</v>
      </c>
      <c r="C17" s="44">
        <f t="shared" si="2"/>
        <v>45852</v>
      </c>
      <c r="D17" s="36"/>
      <c r="E17" s="36"/>
      <c r="F17" s="36"/>
      <c r="G17" s="65" t="str">
        <f t="shared" si="3"/>
        <v/>
      </c>
    </row>
    <row r="18" spans="2:7" ht="18.75" x14ac:dyDescent="0.3">
      <c r="B18" s="43">
        <f t="shared" si="1"/>
        <v>45853</v>
      </c>
      <c r="C18" s="44">
        <f t="shared" si="2"/>
        <v>45853</v>
      </c>
      <c r="D18" s="36"/>
      <c r="E18" s="36"/>
      <c r="F18" s="36"/>
      <c r="G18" s="65" t="str">
        <f t="shared" si="3"/>
        <v/>
      </c>
    </row>
    <row r="19" spans="2:7" ht="18.75" x14ac:dyDescent="0.3">
      <c r="B19" s="43">
        <f t="shared" si="1"/>
        <v>45854</v>
      </c>
      <c r="C19" s="44">
        <f t="shared" si="2"/>
        <v>45854</v>
      </c>
      <c r="D19" s="36"/>
      <c r="E19" s="36"/>
      <c r="F19" s="36"/>
      <c r="G19" s="65" t="str">
        <f t="shared" si="3"/>
        <v/>
      </c>
    </row>
    <row r="20" spans="2:7" ht="18.75" x14ac:dyDescent="0.3">
      <c r="B20" s="43">
        <f t="shared" si="1"/>
        <v>45855</v>
      </c>
      <c r="C20" s="44">
        <f t="shared" si="2"/>
        <v>45855</v>
      </c>
      <c r="D20" s="36"/>
      <c r="E20" s="36"/>
      <c r="F20" s="36"/>
      <c r="G20" s="65" t="str">
        <f t="shared" si="3"/>
        <v/>
      </c>
    </row>
    <row r="21" spans="2:7" ht="18.75" x14ac:dyDescent="0.3">
      <c r="B21" s="43">
        <f t="shared" si="1"/>
        <v>45856</v>
      </c>
      <c r="C21" s="44">
        <f t="shared" si="2"/>
        <v>45856</v>
      </c>
      <c r="D21" s="36"/>
      <c r="E21" s="36"/>
      <c r="F21" s="36"/>
      <c r="G21" s="65" t="str">
        <f t="shared" si="3"/>
        <v/>
      </c>
    </row>
    <row r="22" spans="2:7" ht="18.75" x14ac:dyDescent="0.3">
      <c r="B22" s="43">
        <f t="shared" si="1"/>
        <v>45857</v>
      </c>
      <c r="C22" s="44">
        <f t="shared" si="2"/>
        <v>45857</v>
      </c>
      <c r="D22" s="36"/>
      <c r="E22" s="36"/>
      <c r="F22" s="36"/>
      <c r="G22" s="65" t="str">
        <f t="shared" si="3"/>
        <v/>
      </c>
    </row>
    <row r="23" spans="2:7" ht="18.75" x14ac:dyDescent="0.3">
      <c r="B23" s="43">
        <f t="shared" si="1"/>
        <v>45858</v>
      </c>
      <c r="C23" s="44">
        <f t="shared" si="2"/>
        <v>45858</v>
      </c>
      <c r="D23" s="36"/>
      <c r="E23" s="36"/>
      <c r="F23" s="36"/>
      <c r="G23" s="65" t="str">
        <f t="shared" si="3"/>
        <v/>
      </c>
    </row>
    <row r="24" spans="2:7" ht="18.75" x14ac:dyDescent="0.3">
      <c r="B24" s="43">
        <f t="shared" si="1"/>
        <v>45859</v>
      </c>
      <c r="C24" s="44">
        <f t="shared" si="2"/>
        <v>45859</v>
      </c>
      <c r="D24" s="36"/>
      <c r="E24" s="36"/>
      <c r="F24" s="36"/>
      <c r="G24" s="65" t="str">
        <f t="shared" si="3"/>
        <v/>
      </c>
    </row>
    <row r="25" spans="2:7" ht="18.75" x14ac:dyDescent="0.3">
      <c r="B25" s="43">
        <f t="shared" si="1"/>
        <v>45860</v>
      </c>
      <c r="C25" s="44">
        <f t="shared" si="2"/>
        <v>45860</v>
      </c>
      <c r="D25" s="36"/>
      <c r="E25" s="36"/>
      <c r="F25" s="36"/>
      <c r="G25" s="65" t="str">
        <f t="shared" si="3"/>
        <v/>
      </c>
    </row>
    <row r="26" spans="2:7" ht="18.75" x14ac:dyDescent="0.3">
      <c r="B26" s="43">
        <f t="shared" si="1"/>
        <v>45861</v>
      </c>
      <c r="C26" s="44">
        <f t="shared" si="2"/>
        <v>45861</v>
      </c>
      <c r="D26" s="36"/>
      <c r="E26" s="36"/>
      <c r="F26" s="36"/>
      <c r="G26" s="65" t="str">
        <f t="shared" si="3"/>
        <v/>
      </c>
    </row>
    <row r="27" spans="2:7" ht="18.75" x14ac:dyDescent="0.3">
      <c r="B27" s="43">
        <f t="shared" si="1"/>
        <v>45862</v>
      </c>
      <c r="C27" s="44">
        <f t="shared" si="2"/>
        <v>45862</v>
      </c>
      <c r="D27" s="36"/>
      <c r="E27" s="36"/>
      <c r="F27" s="36"/>
      <c r="G27" s="65" t="str">
        <f t="shared" si="3"/>
        <v/>
      </c>
    </row>
    <row r="28" spans="2:7" ht="18.75" x14ac:dyDescent="0.3">
      <c r="B28" s="43">
        <f t="shared" si="1"/>
        <v>45863</v>
      </c>
      <c r="C28" s="44">
        <f t="shared" si="2"/>
        <v>45863</v>
      </c>
      <c r="D28" s="36"/>
      <c r="E28" s="36"/>
      <c r="F28" s="36"/>
      <c r="G28" s="65" t="str">
        <f t="shared" si="3"/>
        <v/>
      </c>
    </row>
    <row r="29" spans="2:7" ht="18.75" x14ac:dyDescent="0.3">
      <c r="B29" s="43">
        <f t="shared" si="1"/>
        <v>45864</v>
      </c>
      <c r="C29" s="44">
        <f t="shared" si="2"/>
        <v>45864</v>
      </c>
      <c r="D29" s="36"/>
      <c r="E29" s="36"/>
      <c r="F29" s="36"/>
      <c r="G29" s="65" t="str">
        <f t="shared" si="3"/>
        <v/>
      </c>
    </row>
    <row r="30" spans="2:7" ht="18.75" x14ac:dyDescent="0.3">
      <c r="B30" s="43">
        <f t="shared" si="1"/>
        <v>45865</v>
      </c>
      <c r="C30" s="44">
        <f t="shared" si="2"/>
        <v>45865</v>
      </c>
      <c r="D30" s="36"/>
      <c r="E30" s="36"/>
      <c r="F30" s="36"/>
      <c r="G30" s="65" t="str">
        <f t="shared" si="3"/>
        <v/>
      </c>
    </row>
    <row r="31" spans="2:7" ht="18.75" x14ac:dyDescent="0.3">
      <c r="B31" s="43">
        <f t="shared" si="1"/>
        <v>45866</v>
      </c>
      <c r="C31" s="44">
        <f t="shared" si="2"/>
        <v>45866</v>
      </c>
      <c r="D31" s="36"/>
      <c r="E31" s="36"/>
      <c r="F31" s="36"/>
      <c r="G31" s="65" t="str">
        <f t="shared" si="3"/>
        <v/>
      </c>
    </row>
    <row r="32" spans="2:7" ht="18.75" x14ac:dyDescent="0.3">
      <c r="B32" s="43">
        <f t="shared" si="1"/>
        <v>45867</v>
      </c>
      <c r="C32" s="44">
        <f t="shared" si="2"/>
        <v>45867</v>
      </c>
      <c r="D32" s="36"/>
      <c r="E32" s="36"/>
      <c r="F32" s="36"/>
      <c r="G32" s="65" t="str">
        <f t="shared" si="3"/>
        <v/>
      </c>
    </row>
    <row r="33" spans="2:7" ht="18.75" x14ac:dyDescent="0.3">
      <c r="B33" s="43">
        <f t="shared" si="1"/>
        <v>45868</v>
      </c>
      <c r="C33" s="44">
        <f t="shared" si="2"/>
        <v>45868</v>
      </c>
      <c r="D33" s="36"/>
      <c r="E33" s="36"/>
      <c r="F33" s="36"/>
      <c r="G33" s="65" t="str">
        <f t="shared" si="3"/>
        <v/>
      </c>
    </row>
    <row r="34" spans="2:7" ht="19.5" thickBot="1" x14ac:dyDescent="0.35">
      <c r="B34" s="45">
        <f t="shared" si="1"/>
        <v>45869</v>
      </c>
      <c r="C34" s="46">
        <f t="shared" si="2"/>
        <v>45869</v>
      </c>
      <c r="D34" s="37"/>
      <c r="E34" s="37"/>
      <c r="F34" s="37"/>
      <c r="G34" s="66" t="str">
        <f t="shared" si="3"/>
        <v/>
      </c>
    </row>
    <row r="35" spans="2:7" ht="16.5" thickTop="1" thickBot="1" x14ac:dyDescent="0.3">
      <c r="B35" s="47"/>
    </row>
    <row r="36" spans="2:7" ht="27" customHeight="1" thickBot="1" x14ac:dyDescent="0.3">
      <c r="B36" s="70" t="s">
        <v>43</v>
      </c>
      <c r="C36" s="71"/>
      <c r="D36" s="71"/>
      <c r="E36" s="71"/>
      <c r="F36" s="72"/>
      <c r="G36" s="60">
        <f>SUM(G4:G34)</f>
        <v>0</v>
      </c>
    </row>
    <row r="37" spans="2:7" x14ac:dyDescent="0.25">
      <c r="B37" s="47"/>
    </row>
    <row r="38" spans="2:7" x14ac:dyDescent="0.25">
      <c r="B38" s="47"/>
    </row>
  </sheetData>
  <sheetProtection algorithmName="SHA-512" hashValue="WOmotwoYL/62QqAV5OTPjKkhhaSFLCSph8O/xN2L8cHimAjAz7KBhgSsep63S85paILNEpAInpl5qhxqSH7/NA==" saltValue="gEwmy4Q2hbe0K46Wc1DJaw==" spinCount="100000" sheet="1" objects="1" scenarios="1" formatCells="0" formatColumns="0" formatRows="0"/>
  <customSheetViews>
    <customSheetView guid="{4652D98A-10A8-4A41-BE02-6BC110D8BB01}" showGridLines="0">
      <pane xSplit="4" ySplit="4" topLeftCell="E5" activePane="bottomRight" state="frozen"/>
      <selection pane="bottomRight" activeCell="E40" sqref="E40"/>
      <pageMargins left="0.7" right="0.7" top="0.78740157499999996" bottom="0.78740157499999996" header="0.3" footer="0.3"/>
    </customSheetView>
  </customSheetViews>
  <mergeCells count="4">
    <mergeCell ref="B1:G1"/>
    <mergeCell ref="B36:F36"/>
    <mergeCell ref="B3:C3"/>
    <mergeCell ref="B2:G2"/>
  </mergeCells>
  <conditionalFormatting sqref="B4:G34">
    <cfRule type="expression" dxfId="12" priority="2" stopIfTrue="1">
      <formula>WEEKDAY($B4,2)&gt;5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F9E5DF82-C381-4C43-B34E-44019048A023}">
            <xm:f>MATCH($B4,Feiertage!$B$2:$B$49,0)&gt;0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B4:G34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38"/>
  <sheetViews>
    <sheetView showGridLines="0" zoomScale="90" zoomScaleNormal="9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1.42578125" defaultRowHeight="15" x14ac:dyDescent="0.25"/>
  <cols>
    <col min="1" max="1" width="2.28515625" style="40" customWidth="1"/>
    <col min="2" max="3" width="7.140625" style="40" customWidth="1"/>
    <col min="4" max="7" width="17.5703125" style="40" customWidth="1"/>
    <col min="8" max="8" width="14.5703125" style="1" customWidth="1"/>
    <col min="9" max="9" width="11.42578125" style="1"/>
    <col min="10" max="16384" width="11.42578125" style="40"/>
  </cols>
  <sheetData>
    <row r="1" spans="2:9" ht="39" customHeight="1" x14ac:dyDescent="0.25">
      <c r="B1" s="69">
        <v>45870</v>
      </c>
      <c r="C1" s="69"/>
      <c r="D1" s="69"/>
      <c r="E1" s="69"/>
      <c r="F1" s="69"/>
      <c r="G1" s="69"/>
    </row>
    <row r="2" spans="2:9" ht="24" customHeight="1" x14ac:dyDescent="0.25">
      <c r="B2" s="74" t="s">
        <v>0</v>
      </c>
      <c r="C2" s="74"/>
      <c r="D2" s="74"/>
      <c r="E2" s="74"/>
      <c r="F2" s="74"/>
      <c r="G2" s="74"/>
    </row>
    <row r="3" spans="2:9" ht="24" customHeight="1" thickBot="1" x14ac:dyDescent="0.3">
      <c r="B3" s="77" t="s">
        <v>5</v>
      </c>
      <c r="C3" s="77"/>
      <c r="D3" s="30" t="s">
        <v>1</v>
      </c>
      <c r="E3" s="31" t="s">
        <v>2</v>
      </c>
      <c r="F3" s="31" t="s">
        <v>3</v>
      </c>
      <c r="G3" s="30" t="s">
        <v>4</v>
      </c>
    </row>
    <row r="4" spans="2:9" ht="19.5" thickTop="1" x14ac:dyDescent="0.3">
      <c r="B4" s="41">
        <f>B1</f>
        <v>45870</v>
      </c>
      <c r="C4" s="42">
        <f>B4</f>
        <v>45870</v>
      </c>
      <c r="D4" s="34"/>
      <c r="E4" s="38"/>
      <c r="F4" s="38"/>
      <c r="G4" s="65" t="str">
        <f t="shared" ref="G4:G8" si="0">IF(E4,IF(D4,IF(D4&gt;E4,E4+"24:00"-D4,E4-D4)-F4,""),"")</f>
        <v/>
      </c>
    </row>
    <row r="5" spans="2:9" ht="18.75" x14ac:dyDescent="0.3">
      <c r="B5" s="43">
        <f>B4+1</f>
        <v>45871</v>
      </c>
      <c r="C5" s="44">
        <f>B5</f>
        <v>45871</v>
      </c>
      <c r="D5" s="36"/>
      <c r="E5" s="36"/>
      <c r="F5" s="36"/>
      <c r="G5" s="65" t="str">
        <f t="shared" si="0"/>
        <v/>
      </c>
    </row>
    <row r="6" spans="2:9" ht="18.75" x14ac:dyDescent="0.3">
      <c r="B6" s="43">
        <f t="shared" ref="B6:B34" si="1">B5+1</f>
        <v>45872</v>
      </c>
      <c r="C6" s="44">
        <f t="shared" ref="C6:C34" si="2">B6</f>
        <v>45872</v>
      </c>
      <c r="D6" s="36"/>
      <c r="E6" s="36"/>
      <c r="F6" s="36"/>
      <c r="G6" s="65" t="str">
        <f t="shared" si="0"/>
        <v/>
      </c>
    </row>
    <row r="7" spans="2:9" ht="18.75" x14ac:dyDescent="0.3">
      <c r="B7" s="43">
        <f t="shared" si="1"/>
        <v>45873</v>
      </c>
      <c r="C7" s="44">
        <f t="shared" si="2"/>
        <v>45873</v>
      </c>
      <c r="D7" s="36"/>
      <c r="E7" s="36"/>
      <c r="F7" s="36"/>
      <c r="G7" s="65" t="str">
        <f t="shared" si="0"/>
        <v/>
      </c>
    </row>
    <row r="8" spans="2:9" ht="18.75" x14ac:dyDescent="0.3">
      <c r="B8" s="43">
        <f t="shared" si="1"/>
        <v>45874</v>
      </c>
      <c r="C8" s="44">
        <f t="shared" si="2"/>
        <v>45874</v>
      </c>
      <c r="D8" s="36"/>
      <c r="E8" s="36"/>
      <c r="F8" s="36"/>
      <c r="G8" s="65" t="str">
        <f t="shared" si="0"/>
        <v/>
      </c>
      <c r="I8" s="4"/>
    </row>
    <row r="9" spans="2:9" ht="18.75" x14ac:dyDescent="0.3">
      <c r="B9" s="43">
        <f t="shared" si="1"/>
        <v>45875</v>
      </c>
      <c r="C9" s="44">
        <f t="shared" si="2"/>
        <v>45875</v>
      </c>
      <c r="D9" s="36"/>
      <c r="E9" s="36"/>
      <c r="F9" s="36"/>
      <c r="G9" s="65" t="str">
        <f>IF(E9,IF(D9,IF(D9&gt;E9,E9+"24:00"-D9,E9-D9)-F9,""),"")</f>
        <v/>
      </c>
    </row>
    <row r="10" spans="2:9" ht="18.75" x14ac:dyDescent="0.3">
      <c r="B10" s="43">
        <f t="shared" si="1"/>
        <v>45876</v>
      </c>
      <c r="C10" s="44">
        <f t="shared" si="2"/>
        <v>45876</v>
      </c>
      <c r="D10" s="36"/>
      <c r="E10" s="36"/>
      <c r="F10" s="36"/>
      <c r="G10" s="65" t="str">
        <f t="shared" ref="G10:G34" si="3">IF(E10,IF(D10,IF(D10&gt;E10,E10+"24:00"-D10,E10-D10)-F10,""),"")</f>
        <v/>
      </c>
    </row>
    <row r="11" spans="2:9" ht="18.75" x14ac:dyDescent="0.3">
      <c r="B11" s="43">
        <f t="shared" si="1"/>
        <v>45877</v>
      </c>
      <c r="C11" s="44">
        <f t="shared" si="2"/>
        <v>45877</v>
      </c>
      <c r="D11" s="36"/>
      <c r="E11" s="36"/>
      <c r="F11" s="36"/>
      <c r="G11" s="65" t="str">
        <f t="shared" si="3"/>
        <v/>
      </c>
    </row>
    <row r="12" spans="2:9" ht="18.75" x14ac:dyDescent="0.3">
      <c r="B12" s="43">
        <f t="shared" si="1"/>
        <v>45878</v>
      </c>
      <c r="C12" s="44">
        <f t="shared" si="2"/>
        <v>45878</v>
      </c>
      <c r="D12" s="36"/>
      <c r="E12" s="36"/>
      <c r="F12" s="36"/>
      <c r="G12" s="65" t="str">
        <f t="shared" si="3"/>
        <v/>
      </c>
    </row>
    <row r="13" spans="2:9" ht="18.75" x14ac:dyDescent="0.3">
      <c r="B13" s="43">
        <f t="shared" si="1"/>
        <v>45879</v>
      </c>
      <c r="C13" s="44">
        <f t="shared" si="2"/>
        <v>45879</v>
      </c>
      <c r="D13" s="36"/>
      <c r="E13" s="36"/>
      <c r="F13" s="36"/>
      <c r="G13" s="65" t="str">
        <f t="shared" si="3"/>
        <v/>
      </c>
    </row>
    <row r="14" spans="2:9" ht="18.75" x14ac:dyDescent="0.3">
      <c r="B14" s="43">
        <f t="shared" si="1"/>
        <v>45880</v>
      </c>
      <c r="C14" s="44">
        <f t="shared" si="2"/>
        <v>45880</v>
      </c>
      <c r="D14" s="36"/>
      <c r="E14" s="36"/>
      <c r="F14" s="36"/>
      <c r="G14" s="65" t="str">
        <f t="shared" si="3"/>
        <v/>
      </c>
    </row>
    <row r="15" spans="2:9" ht="18.75" x14ac:dyDescent="0.3">
      <c r="B15" s="43">
        <f t="shared" si="1"/>
        <v>45881</v>
      </c>
      <c r="C15" s="44">
        <f t="shared" si="2"/>
        <v>45881</v>
      </c>
      <c r="D15" s="36"/>
      <c r="E15" s="36"/>
      <c r="F15" s="36"/>
      <c r="G15" s="65" t="str">
        <f t="shared" si="3"/>
        <v/>
      </c>
    </row>
    <row r="16" spans="2:9" ht="18.75" x14ac:dyDescent="0.3">
      <c r="B16" s="43">
        <f t="shared" si="1"/>
        <v>45882</v>
      </c>
      <c r="C16" s="44">
        <f t="shared" si="2"/>
        <v>45882</v>
      </c>
      <c r="D16" s="36"/>
      <c r="E16" s="36"/>
      <c r="F16" s="36"/>
      <c r="G16" s="65" t="str">
        <f t="shared" si="3"/>
        <v/>
      </c>
    </row>
    <row r="17" spans="2:7" ht="18.75" x14ac:dyDescent="0.3">
      <c r="B17" s="43">
        <f t="shared" si="1"/>
        <v>45883</v>
      </c>
      <c r="C17" s="44">
        <f t="shared" si="2"/>
        <v>45883</v>
      </c>
      <c r="D17" s="36"/>
      <c r="E17" s="36"/>
      <c r="F17" s="36"/>
      <c r="G17" s="65" t="str">
        <f t="shared" si="3"/>
        <v/>
      </c>
    </row>
    <row r="18" spans="2:7" ht="18.75" x14ac:dyDescent="0.3">
      <c r="B18" s="43">
        <f t="shared" si="1"/>
        <v>45884</v>
      </c>
      <c r="C18" s="44">
        <f t="shared" si="2"/>
        <v>45884</v>
      </c>
      <c r="D18" s="36"/>
      <c r="E18" s="36"/>
      <c r="F18" s="36"/>
      <c r="G18" s="65" t="str">
        <f t="shared" si="3"/>
        <v/>
      </c>
    </row>
    <row r="19" spans="2:7" ht="18.75" x14ac:dyDescent="0.3">
      <c r="B19" s="43">
        <f t="shared" si="1"/>
        <v>45885</v>
      </c>
      <c r="C19" s="44">
        <f t="shared" si="2"/>
        <v>45885</v>
      </c>
      <c r="D19" s="36"/>
      <c r="E19" s="36"/>
      <c r="F19" s="36"/>
      <c r="G19" s="65" t="str">
        <f t="shared" si="3"/>
        <v/>
      </c>
    </row>
    <row r="20" spans="2:7" ht="18.75" x14ac:dyDescent="0.3">
      <c r="B20" s="43">
        <f t="shared" si="1"/>
        <v>45886</v>
      </c>
      <c r="C20" s="44">
        <f t="shared" si="2"/>
        <v>45886</v>
      </c>
      <c r="D20" s="36"/>
      <c r="E20" s="36"/>
      <c r="F20" s="36"/>
      <c r="G20" s="65" t="str">
        <f t="shared" si="3"/>
        <v/>
      </c>
    </row>
    <row r="21" spans="2:7" ht="18.75" x14ac:dyDescent="0.3">
      <c r="B21" s="43">
        <f t="shared" si="1"/>
        <v>45887</v>
      </c>
      <c r="C21" s="44">
        <f t="shared" si="2"/>
        <v>45887</v>
      </c>
      <c r="D21" s="36"/>
      <c r="E21" s="36"/>
      <c r="F21" s="36"/>
      <c r="G21" s="65" t="str">
        <f t="shared" si="3"/>
        <v/>
      </c>
    </row>
    <row r="22" spans="2:7" ht="18.75" x14ac:dyDescent="0.3">
      <c r="B22" s="43">
        <f t="shared" si="1"/>
        <v>45888</v>
      </c>
      <c r="C22" s="44">
        <f t="shared" si="2"/>
        <v>45888</v>
      </c>
      <c r="D22" s="36"/>
      <c r="E22" s="36"/>
      <c r="F22" s="36"/>
      <c r="G22" s="65" t="str">
        <f t="shared" si="3"/>
        <v/>
      </c>
    </row>
    <row r="23" spans="2:7" ht="18.75" x14ac:dyDescent="0.3">
      <c r="B23" s="43">
        <f t="shared" si="1"/>
        <v>45889</v>
      </c>
      <c r="C23" s="44">
        <f t="shared" si="2"/>
        <v>45889</v>
      </c>
      <c r="D23" s="36"/>
      <c r="E23" s="36"/>
      <c r="F23" s="36"/>
      <c r="G23" s="65" t="str">
        <f t="shared" si="3"/>
        <v/>
      </c>
    </row>
    <row r="24" spans="2:7" ht="18.75" x14ac:dyDescent="0.3">
      <c r="B24" s="43">
        <f t="shared" si="1"/>
        <v>45890</v>
      </c>
      <c r="C24" s="44">
        <f t="shared" si="2"/>
        <v>45890</v>
      </c>
      <c r="D24" s="36"/>
      <c r="E24" s="36"/>
      <c r="F24" s="36"/>
      <c r="G24" s="65" t="str">
        <f t="shared" si="3"/>
        <v/>
      </c>
    </row>
    <row r="25" spans="2:7" ht="18.75" x14ac:dyDescent="0.3">
      <c r="B25" s="43">
        <f t="shared" si="1"/>
        <v>45891</v>
      </c>
      <c r="C25" s="44">
        <f t="shared" si="2"/>
        <v>45891</v>
      </c>
      <c r="D25" s="36"/>
      <c r="E25" s="36"/>
      <c r="F25" s="36"/>
      <c r="G25" s="65" t="str">
        <f t="shared" si="3"/>
        <v/>
      </c>
    </row>
    <row r="26" spans="2:7" ht="18.75" x14ac:dyDescent="0.3">
      <c r="B26" s="43">
        <f t="shared" si="1"/>
        <v>45892</v>
      </c>
      <c r="C26" s="44">
        <f t="shared" si="2"/>
        <v>45892</v>
      </c>
      <c r="D26" s="36"/>
      <c r="E26" s="36"/>
      <c r="F26" s="36"/>
      <c r="G26" s="65" t="str">
        <f t="shared" si="3"/>
        <v/>
      </c>
    </row>
    <row r="27" spans="2:7" ht="18.75" x14ac:dyDescent="0.3">
      <c r="B27" s="43">
        <f t="shared" si="1"/>
        <v>45893</v>
      </c>
      <c r="C27" s="44">
        <f t="shared" si="2"/>
        <v>45893</v>
      </c>
      <c r="D27" s="36"/>
      <c r="E27" s="36"/>
      <c r="F27" s="36"/>
      <c r="G27" s="65" t="str">
        <f t="shared" si="3"/>
        <v/>
      </c>
    </row>
    <row r="28" spans="2:7" ht="18.75" x14ac:dyDescent="0.3">
      <c r="B28" s="43">
        <f t="shared" si="1"/>
        <v>45894</v>
      </c>
      <c r="C28" s="44">
        <f t="shared" si="2"/>
        <v>45894</v>
      </c>
      <c r="D28" s="36"/>
      <c r="E28" s="36"/>
      <c r="F28" s="36"/>
      <c r="G28" s="65" t="str">
        <f t="shared" si="3"/>
        <v/>
      </c>
    </row>
    <row r="29" spans="2:7" ht="18.75" x14ac:dyDescent="0.3">
      <c r="B29" s="43">
        <f t="shared" si="1"/>
        <v>45895</v>
      </c>
      <c r="C29" s="44">
        <f t="shared" si="2"/>
        <v>45895</v>
      </c>
      <c r="D29" s="36"/>
      <c r="E29" s="36"/>
      <c r="F29" s="36"/>
      <c r="G29" s="65" t="str">
        <f t="shared" si="3"/>
        <v/>
      </c>
    </row>
    <row r="30" spans="2:7" ht="18.75" x14ac:dyDescent="0.3">
      <c r="B30" s="43">
        <f t="shared" si="1"/>
        <v>45896</v>
      </c>
      <c r="C30" s="44">
        <f t="shared" si="2"/>
        <v>45896</v>
      </c>
      <c r="D30" s="36"/>
      <c r="E30" s="36"/>
      <c r="F30" s="36"/>
      <c r="G30" s="65" t="str">
        <f t="shared" si="3"/>
        <v/>
      </c>
    </row>
    <row r="31" spans="2:7" ht="18.75" x14ac:dyDescent="0.3">
      <c r="B31" s="43">
        <f t="shared" si="1"/>
        <v>45897</v>
      </c>
      <c r="C31" s="44">
        <f t="shared" si="2"/>
        <v>45897</v>
      </c>
      <c r="D31" s="36"/>
      <c r="E31" s="36"/>
      <c r="F31" s="36"/>
      <c r="G31" s="65" t="str">
        <f t="shared" si="3"/>
        <v/>
      </c>
    </row>
    <row r="32" spans="2:7" ht="18.75" x14ac:dyDescent="0.3">
      <c r="B32" s="43">
        <f t="shared" si="1"/>
        <v>45898</v>
      </c>
      <c r="C32" s="44">
        <f t="shared" si="2"/>
        <v>45898</v>
      </c>
      <c r="D32" s="36"/>
      <c r="E32" s="36"/>
      <c r="F32" s="36"/>
      <c r="G32" s="65" t="str">
        <f t="shared" si="3"/>
        <v/>
      </c>
    </row>
    <row r="33" spans="2:7" ht="18.75" x14ac:dyDescent="0.3">
      <c r="B33" s="43">
        <f t="shared" si="1"/>
        <v>45899</v>
      </c>
      <c r="C33" s="44">
        <f t="shared" si="2"/>
        <v>45899</v>
      </c>
      <c r="D33" s="36"/>
      <c r="E33" s="36"/>
      <c r="F33" s="36"/>
      <c r="G33" s="65" t="str">
        <f t="shared" si="3"/>
        <v/>
      </c>
    </row>
    <row r="34" spans="2:7" ht="19.5" thickBot="1" x14ac:dyDescent="0.35">
      <c r="B34" s="45">
        <f t="shared" si="1"/>
        <v>45900</v>
      </c>
      <c r="C34" s="46">
        <f t="shared" si="2"/>
        <v>45900</v>
      </c>
      <c r="D34" s="37"/>
      <c r="E34" s="37"/>
      <c r="F34" s="37"/>
      <c r="G34" s="66" t="str">
        <f t="shared" si="3"/>
        <v/>
      </c>
    </row>
    <row r="35" spans="2:7" ht="16.5" thickTop="1" thickBot="1" x14ac:dyDescent="0.3">
      <c r="B35" s="47"/>
    </row>
    <row r="36" spans="2:7" ht="27" customHeight="1" thickBot="1" x14ac:dyDescent="0.3">
      <c r="B36" s="70" t="s">
        <v>43</v>
      </c>
      <c r="C36" s="71"/>
      <c r="D36" s="71"/>
      <c r="E36" s="71"/>
      <c r="F36" s="72"/>
      <c r="G36" s="60">
        <f>SUM(G4:G34)</f>
        <v>0</v>
      </c>
    </row>
    <row r="37" spans="2:7" x14ac:dyDescent="0.25">
      <c r="B37" s="47"/>
    </row>
    <row r="38" spans="2:7" x14ac:dyDescent="0.25">
      <c r="B38" s="47"/>
    </row>
  </sheetData>
  <sheetProtection algorithmName="SHA-512" hashValue="YLzC/DTRRordEuwqY7KwbeEDi5KTmWcFvxce0uwaM0KNi3WBUiO/78/gsGWM6a0qF3nQvVcaC4uUnrKku67Eyw==" saltValue="0jV0PsUTQOWKDdHZpe1eMQ==" spinCount="100000" sheet="1" objects="1" scenarios="1" formatCells="0" formatColumns="0" formatRows="0"/>
  <customSheetViews>
    <customSheetView guid="{4652D98A-10A8-4A41-BE02-6BC110D8BB01}" showGridLines="0">
      <pane xSplit="4" ySplit="4" topLeftCell="E5" activePane="bottomRight" state="frozen"/>
      <selection pane="bottomRight" activeCell="E40" sqref="E40"/>
      <pageMargins left="0.7" right="0.7" top="0.78740157499999996" bottom="0.78740157499999996" header="0.3" footer="0.3"/>
    </customSheetView>
  </customSheetViews>
  <mergeCells count="4">
    <mergeCell ref="B1:G1"/>
    <mergeCell ref="B36:F36"/>
    <mergeCell ref="B3:C3"/>
    <mergeCell ref="B2:G2"/>
  </mergeCells>
  <conditionalFormatting sqref="B4:G34">
    <cfRule type="expression" dxfId="10" priority="2" stopIfTrue="1">
      <formula>WEEKDAY($B4,2)&gt;5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A810FAAC-5A07-4555-9FAC-722487E18E40}">
            <xm:f>MATCH($B4,Feiertage!$B$2:$B$49,0)&gt;0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B4:G34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I37"/>
  <sheetViews>
    <sheetView showGridLines="0" zoomScale="90" zoomScaleNormal="90" workbookViewId="0">
      <pane xSplit="3" ySplit="3" topLeftCell="D4" activePane="bottomRight" state="frozen"/>
      <selection activeCell="D4" sqref="D4"/>
      <selection pane="topRight" activeCell="D4" sqref="D4"/>
      <selection pane="bottomLeft" activeCell="D4" sqref="D4"/>
      <selection pane="bottomRight" activeCell="D4" sqref="D4"/>
    </sheetView>
  </sheetViews>
  <sheetFormatPr baseColWidth="10" defaultColWidth="11.42578125" defaultRowHeight="15" x14ac:dyDescent="0.25"/>
  <cols>
    <col min="1" max="1" width="2.28515625" style="40" customWidth="1"/>
    <col min="2" max="3" width="7.140625" style="40" customWidth="1"/>
    <col min="4" max="7" width="17.5703125" style="40" customWidth="1"/>
    <col min="8" max="8" width="14.5703125" style="1" customWidth="1"/>
    <col min="9" max="9" width="11.42578125" style="1"/>
    <col min="10" max="16384" width="11.42578125" style="40"/>
  </cols>
  <sheetData>
    <row r="1" spans="2:9" ht="39" customHeight="1" x14ac:dyDescent="0.25">
      <c r="B1" s="69">
        <v>45901</v>
      </c>
      <c r="C1" s="69"/>
      <c r="D1" s="69"/>
      <c r="E1" s="69"/>
      <c r="F1" s="69"/>
      <c r="G1" s="69"/>
    </row>
    <row r="2" spans="2:9" ht="24" customHeight="1" x14ac:dyDescent="0.25">
      <c r="B2" s="74" t="s">
        <v>0</v>
      </c>
      <c r="C2" s="74"/>
      <c r="D2" s="74"/>
      <c r="E2" s="74"/>
      <c r="F2" s="74"/>
      <c r="G2" s="74"/>
    </row>
    <row r="3" spans="2:9" ht="24" customHeight="1" thickBot="1" x14ac:dyDescent="0.3">
      <c r="B3" s="77" t="s">
        <v>5</v>
      </c>
      <c r="C3" s="77"/>
      <c r="D3" s="30" t="s">
        <v>1</v>
      </c>
      <c r="E3" s="31" t="s">
        <v>2</v>
      </c>
      <c r="F3" s="31" t="s">
        <v>3</v>
      </c>
      <c r="G3" s="30" t="s">
        <v>4</v>
      </c>
    </row>
    <row r="4" spans="2:9" ht="19.5" thickTop="1" x14ac:dyDescent="0.3">
      <c r="B4" s="41">
        <f>B1</f>
        <v>45901</v>
      </c>
      <c r="C4" s="42">
        <f>B4</f>
        <v>45901</v>
      </c>
      <c r="D4" s="34"/>
      <c r="E4" s="38"/>
      <c r="F4" s="38"/>
      <c r="G4" s="65" t="str">
        <f t="shared" ref="G4:G8" si="0">IF(E4,IF(D4,IF(D4&gt;E4,E4+"24:00"-D4,E4-D4)-F4,""),"")</f>
        <v/>
      </c>
    </row>
    <row r="5" spans="2:9" ht="18.75" x14ac:dyDescent="0.3">
      <c r="B5" s="43">
        <f>B4+1</f>
        <v>45902</v>
      </c>
      <c r="C5" s="44">
        <f>B5</f>
        <v>45902</v>
      </c>
      <c r="D5" s="36"/>
      <c r="E5" s="36"/>
      <c r="F5" s="36"/>
      <c r="G5" s="65" t="str">
        <f t="shared" si="0"/>
        <v/>
      </c>
    </row>
    <row r="6" spans="2:9" ht="18.75" x14ac:dyDescent="0.3">
      <c r="B6" s="43">
        <f t="shared" ref="B6:B33" si="1">B5+1</f>
        <v>45903</v>
      </c>
      <c r="C6" s="44">
        <f t="shared" ref="C6:C33" si="2">B6</f>
        <v>45903</v>
      </c>
      <c r="D6" s="36"/>
      <c r="E6" s="36"/>
      <c r="F6" s="36"/>
      <c r="G6" s="65" t="str">
        <f t="shared" si="0"/>
        <v/>
      </c>
    </row>
    <row r="7" spans="2:9" ht="18.75" x14ac:dyDescent="0.3">
      <c r="B7" s="43">
        <f t="shared" si="1"/>
        <v>45904</v>
      </c>
      <c r="C7" s="44">
        <f t="shared" si="2"/>
        <v>45904</v>
      </c>
      <c r="D7" s="36"/>
      <c r="E7" s="36"/>
      <c r="F7" s="36"/>
      <c r="G7" s="65" t="str">
        <f t="shared" si="0"/>
        <v/>
      </c>
    </row>
    <row r="8" spans="2:9" ht="18.75" x14ac:dyDescent="0.3">
      <c r="B8" s="43">
        <f t="shared" si="1"/>
        <v>45905</v>
      </c>
      <c r="C8" s="44">
        <f t="shared" si="2"/>
        <v>45905</v>
      </c>
      <c r="D8" s="36"/>
      <c r="E8" s="36"/>
      <c r="F8" s="36"/>
      <c r="G8" s="65" t="str">
        <f t="shared" si="0"/>
        <v/>
      </c>
      <c r="I8" s="4"/>
    </row>
    <row r="9" spans="2:9" ht="18.75" x14ac:dyDescent="0.3">
      <c r="B9" s="43">
        <f t="shared" si="1"/>
        <v>45906</v>
      </c>
      <c r="C9" s="44">
        <f t="shared" si="2"/>
        <v>45906</v>
      </c>
      <c r="D9" s="36"/>
      <c r="E9" s="36"/>
      <c r="F9" s="36"/>
      <c r="G9" s="65" t="str">
        <f>IF(E9,IF(D9,IF(D9&gt;E9,E9+"24:00"-D9,E9-D9)-F9,""),"")</f>
        <v/>
      </c>
    </row>
    <row r="10" spans="2:9" ht="18.75" x14ac:dyDescent="0.3">
      <c r="B10" s="43">
        <f t="shared" si="1"/>
        <v>45907</v>
      </c>
      <c r="C10" s="44">
        <f t="shared" si="2"/>
        <v>45907</v>
      </c>
      <c r="D10" s="36"/>
      <c r="E10" s="36"/>
      <c r="F10" s="36"/>
      <c r="G10" s="65" t="str">
        <f t="shared" ref="G10:G33" si="3">IF(E10,IF(D10,IF(D10&gt;E10,E10+"24:00"-D10,E10-D10)-F10,""),"")</f>
        <v/>
      </c>
    </row>
    <row r="11" spans="2:9" ht="18.75" x14ac:dyDescent="0.3">
      <c r="B11" s="43">
        <f t="shared" si="1"/>
        <v>45908</v>
      </c>
      <c r="C11" s="44">
        <f t="shared" si="2"/>
        <v>45908</v>
      </c>
      <c r="D11" s="36"/>
      <c r="E11" s="36"/>
      <c r="F11" s="36"/>
      <c r="G11" s="65" t="str">
        <f t="shared" si="3"/>
        <v/>
      </c>
    </row>
    <row r="12" spans="2:9" ht="18.75" x14ac:dyDescent="0.3">
      <c r="B12" s="43">
        <f t="shared" si="1"/>
        <v>45909</v>
      </c>
      <c r="C12" s="44">
        <f t="shared" si="2"/>
        <v>45909</v>
      </c>
      <c r="D12" s="36"/>
      <c r="E12" s="36"/>
      <c r="F12" s="36"/>
      <c r="G12" s="65" t="str">
        <f t="shared" si="3"/>
        <v/>
      </c>
    </row>
    <row r="13" spans="2:9" ht="18.75" x14ac:dyDescent="0.3">
      <c r="B13" s="43">
        <f t="shared" si="1"/>
        <v>45910</v>
      </c>
      <c r="C13" s="44">
        <f t="shared" si="2"/>
        <v>45910</v>
      </c>
      <c r="D13" s="36"/>
      <c r="E13" s="36"/>
      <c r="F13" s="36"/>
      <c r="G13" s="65" t="str">
        <f t="shared" si="3"/>
        <v/>
      </c>
    </row>
    <row r="14" spans="2:9" ht="18.75" x14ac:dyDescent="0.3">
      <c r="B14" s="43">
        <f t="shared" si="1"/>
        <v>45911</v>
      </c>
      <c r="C14" s="44">
        <f t="shared" si="2"/>
        <v>45911</v>
      </c>
      <c r="D14" s="36"/>
      <c r="E14" s="36"/>
      <c r="F14" s="36"/>
      <c r="G14" s="65" t="str">
        <f t="shared" si="3"/>
        <v/>
      </c>
    </row>
    <row r="15" spans="2:9" ht="18.75" x14ac:dyDescent="0.3">
      <c r="B15" s="43">
        <f t="shared" si="1"/>
        <v>45912</v>
      </c>
      <c r="C15" s="44">
        <f t="shared" si="2"/>
        <v>45912</v>
      </c>
      <c r="D15" s="36"/>
      <c r="E15" s="36"/>
      <c r="F15" s="36"/>
      <c r="G15" s="65" t="str">
        <f t="shared" si="3"/>
        <v/>
      </c>
    </row>
    <row r="16" spans="2:9" ht="18.75" x14ac:dyDescent="0.3">
      <c r="B16" s="43">
        <f t="shared" si="1"/>
        <v>45913</v>
      </c>
      <c r="C16" s="44">
        <f t="shared" si="2"/>
        <v>45913</v>
      </c>
      <c r="D16" s="36"/>
      <c r="E16" s="36"/>
      <c r="F16" s="36"/>
      <c r="G16" s="65" t="str">
        <f t="shared" si="3"/>
        <v/>
      </c>
    </row>
    <row r="17" spans="2:7" ht="18.75" x14ac:dyDescent="0.3">
      <c r="B17" s="43">
        <f t="shared" si="1"/>
        <v>45914</v>
      </c>
      <c r="C17" s="44">
        <f t="shared" si="2"/>
        <v>45914</v>
      </c>
      <c r="D17" s="36"/>
      <c r="E17" s="36"/>
      <c r="F17" s="36"/>
      <c r="G17" s="65" t="str">
        <f t="shared" si="3"/>
        <v/>
      </c>
    </row>
    <row r="18" spans="2:7" ht="18.75" x14ac:dyDescent="0.3">
      <c r="B18" s="43">
        <f t="shared" si="1"/>
        <v>45915</v>
      </c>
      <c r="C18" s="44">
        <f t="shared" si="2"/>
        <v>45915</v>
      </c>
      <c r="D18" s="36"/>
      <c r="E18" s="36"/>
      <c r="F18" s="36"/>
      <c r="G18" s="65" t="str">
        <f t="shared" si="3"/>
        <v/>
      </c>
    </row>
    <row r="19" spans="2:7" ht="18.75" x14ac:dyDescent="0.3">
      <c r="B19" s="43">
        <f t="shared" si="1"/>
        <v>45916</v>
      </c>
      <c r="C19" s="44">
        <f t="shared" si="2"/>
        <v>45916</v>
      </c>
      <c r="D19" s="36"/>
      <c r="E19" s="36"/>
      <c r="F19" s="36"/>
      <c r="G19" s="65" t="str">
        <f t="shared" si="3"/>
        <v/>
      </c>
    </row>
    <row r="20" spans="2:7" ht="18.75" x14ac:dyDescent="0.3">
      <c r="B20" s="43">
        <f t="shared" si="1"/>
        <v>45917</v>
      </c>
      <c r="C20" s="44">
        <f t="shared" si="2"/>
        <v>45917</v>
      </c>
      <c r="D20" s="36"/>
      <c r="E20" s="36"/>
      <c r="F20" s="36"/>
      <c r="G20" s="65" t="str">
        <f t="shared" si="3"/>
        <v/>
      </c>
    </row>
    <row r="21" spans="2:7" ht="18.75" x14ac:dyDescent="0.3">
      <c r="B21" s="43">
        <f t="shared" si="1"/>
        <v>45918</v>
      </c>
      <c r="C21" s="44">
        <f t="shared" si="2"/>
        <v>45918</v>
      </c>
      <c r="D21" s="36"/>
      <c r="E21" s="36"/>
      <c r="F21" s="36"/>
      <c r="G21" s="65" t="str">
        <f t="shared" si="3"/>
        <v/>
      </c>
    </row>
    <row r="22" spans="2:7" ht="18.75" x14ac:dyDescent="0.3">
      <c r="B22" s="43">
        <f t="shared" si="1"/>
        <v>45919</v>
      </c>
      <c r="C22" s="44">
        <f t="shared" si="2"/>
        <v>45919</v>
      </c>
      <c r="D22" s="36"/>
      <c r="E22" s="36"/>
      <c r="F22" s="36"/>
      <c r="G22" s="65" t="str">
        <f t="shared" si="3"/>
        <v/>
      </c>
    </row>
    <row r="23" spans="2:7" ht="18.75" x14ac:dyDescent="0.3">
      <c r="B23" s="43">
        <f t="shared" si="1"/>
        <v>45920</v>
      </c>
      <c r="C23" s="44">
        <f t="shared" si="2"/>
        <v>45920</v>
      </c>
      <c r="D23" s="36"/>
      <c r="E23" s="36"/>
      <c r="F23" s="36"/>
      <c r="G23" s="65" t="str">
        <f t="shared" si="3"/>
        <v/>
      </c>
    </row>
    <row r="24" spans="2:7" ht="18.75" x14ac:dyDescent="0.3">
      <c r="B24" s="43">
        <f t="shared" si="1"/>
        <v>45921</v>
      </c>
      <c r="C24" s="44">
        <f t="shared" si="2"/>
        <v>45921</v>
      </c>
      <c r="D24" s="36"/>
      <c r="E24" s="36"/>
      <c r="F24" s="36"/>
      <c r="G24" s="65" t="str">
        <f t="shared" si="3"/>
        <v/>
      </c>
    </row>
    <row r="25" spans="2:7" ht="18.75" x14ac:dyDescent="0.3">
      <c r="B25" s="43">
        <f t="shared" si="1"/>
        <v>45922</v>
      </c>
      <c r="C25" s="44">
        <f t="shared" si="2"/>
        <v>45922</v>
      </c>
      <c r="D25" s="36"/>
      <c r="E25" s="36"/>
      <c r="F25" s="36"/>
      <c r="G25" s="65" t="str">
        <f t="shared" si="3"/>
        <v/>
      </c>
    </row>
    <row r="26" spans="2:7" ht="18.75" x14ac:dyDescent="0.3">
      <c r="B26" s="43">
        <f t="shared" si="1"/>
        <v>45923</v>
      </c>
      <c r="C26" s="44">
        <f t="shared" si="2"/>
        <v>45923</v>
      </c>
      <c r="D26" s="36"/>
      <c r="E26" s="36"/>
      <c r="F26" s="36"/>
      <c r="G26" s="65" t="str">
        <f t="shared" si="3"/>
        <v/>
      </c>
    </row>
    <row r="27" spans="2:7" ht="18.75" x14ac:dyDescent="0.3">
      <c r="B27" s="43">
        <f t="shared" si="1"/>
        <v>45924</v>
      </c>
      <c r="C27" s="44">
        <f t="shared" si="2"/>
        <v>45924</v>
      </c>
      <c r="D27" s="36"/>
      <c r="E27" s="36"/>
      <c r="F27" s="36"/>
      <c r="G27" s="65" t="str">
        <f t="shared" si="3"/>
        <v/>
      </c>
    </row>
    <row r="28" spans="2:7" ht="18.75" x14ac:dyDescent="0.3">
      <c r="B28" s="43">
        <f t="shared" si="1"/>
        <v>45925</v>
      </c>
      <c r="C28" s="44">
        <f t="shared" si="2"/>
        <v>45925</v>
      </c>
      <c r="D28" s="36"/>
      <c r="E28" s="36"/>
      <c r="F28" s="36"/>
      <c r="G28" s="65" t="str">
        <f t="shared" si="3"/>
        <v/>
      </c>
    </row>
    <row r="29" spans="2:7" ht="18.75" x14ac:dyDescent="0.3">
      <c r="B29" s="43">
        <f t="shared" si="1"/>
        <v>45926</v>
      </c>
      <c r="C29" s="44">
        <f t="shared" si="2"/>
        <v>45926</v>
      </c>
      <c r="D29" s="36"/>
      <c r="E29" s="36"/>
      <c r="F29" s="36"/>
      <c r="G29" s="65" t="str">
        <f t="shared" si="3"/>
        <v/>
      </c>
    </row>
    <row r="30" spans="2:7" ht="18.75" x14ac:dyDescent="0.3">
      <c r="B30" s="43">
        <f t="shared" si="1"/>
        <v>45927</v>
      </c>
      <c r="C30" s="44">
        <f t="shared" si="2"/>
        <v>45927</v>
      </c>
      <c r="D30" s="36"/>
      <c r="E30" s="36"/>
      <c r="F30" s="36"/>
      <c r="G30" s="65" t="str">
        <f t="shared" si="3"/>
        <v/>
      </c>
    </row>
    <row r="31" spans="2:7" ht="18.75" x14ac:dyDescent="0.3">
      <c r="B31" s="43">
        <f t="shared" si="1"/>
        <v>45928</v>
      </c>
      <c r="C31" s="44">
        <f t="shared" si="2"/>
        <v>45928</v>
      </c>
      <c r="D31" s="36"/>
      <c r="E31" s="36"/>
      <c r="F31" s="36"/>
      <c r="G31" s="65" t="str">
        <f t="shared" si="3"/>
        <v/>
      </c>
    </row>
    <row r="32" spans="2:7" ht="18.75" x14ac:dyDescent="0.3">
      <c r="B32" s="43">
        <f t="shared" si="1"/>
        <v>45929</v>
      </c>
      <c r="C32" s="44">
        <f t="shared" si="2"/>
        <v>45929</v>
      </c>
      <c r="D32" s="36"/>
      <c r="E32" s="36"/>
      <c r="F32" s="36"/>
      <c r="G32" s="65" t="str">
        <f t="shared" si="3"/>
        <v/>
      </c>
    </row>
    <row r="33" spans="2:7" ht="19.5" thickBot="1" x14ac:dyDescent="0.35">
      <c r="B33" s="45">
        <f t="shared" si="1"/>
        <v>45930</v>
      </c>
      <c r="C33" s="49">
        <f t="shared" si="2"/>
        <v>45930</v>
      </c>
      <c r="D33" s="37"/>
      <c r="E33" s="37"/>
      <c r="F33" s="37"/>
      <c r="G33" s="66" t="str">
        <f t="shared" si="3"/>
        <v/>
      </c>
    </row>
    <row r="34" spans="2:7" ht="18.75" thickTop="1" thickBot="1" x14ac:dyDescent="0.35">
      <c r="B34" s="47"/>
      <c r="D34" s="39"/>
      <c r="E34" s="39"/>
      <c r="F34" s="39"/>
      <c r="G34" s="67"/>
    </row>
    <row r="35" spans="2:7" ht="24" thickBot="1" x14ac:dyDescent="0.4">
      <c r="B35" s="78" t="s">
        <v>40</v>
      </c>
      <c r="C35" s="79"/>
      <c r="D35" s="79"/>
      <c r="E35" s="79"/>
      <c r="F35" s="80"/>
      <c r="G35" s="48">
        <f>SUM(G4:G33)</f>
        <v>0</v>
      </c>
    </row>
    <row r="36" spans="2:7" ht="27" customHeight="1" x14ac:dyDescent="0.25">
      <c r="B36" s="62" t="s">
        <v>43</v>
      </c>
      <c r="C36" s="63"/>
      <c r="D36" s="63"/>
      <c r="E36" s="63"/>
      <c r="F36" s="63"/>
      <c r="G36" s="59"/>
    </row>
    <row r="37" spans="2:7" x14ac:dyDescent="0.25">
      <c r="B37" s="47"/>
    </row>
  </sheetData>
  <sheetProtection algorithmName="SHA-512" hashValue="aS0ORb7NhSpXO+a7PPFIujrDmdJSTV98OOx/IoftRWToBQs/TVaTgWjNvJDFs8V9iUt1MGN99MKBtwA85fhdqQ==" saltValue="qJICgzlYTq9RpzJkgn/rTQ==" spinCount="100000" sheet="1" objects="1" scenarios="1" formatCells="0" formatColumns="0" formatRows="0"/>
  <customSheetViews>
    <customSheetView guid="{4652D98A-10A8-4A41-BE02-6BC110D8BB01}" showGridLines="0">
      <pane xSplit="4" ySplit="4" topLeftCell="E14" activePane="bottomRight" state="frozen"/>
      <selection pane="bottomRight" activeCell="E40" sqref="E40"/>
      <pageMargins left="0.7" right="0.7" top="0.78740157499999996" bottom="0.78740157499999996" header="0.3" footer="0.3"/>
    </customSheetView>
  </customSheetViews>
  <mergeCells count="4">
    <mergeCell ref="B1:G1"/>
    <mergeCell ref="B35:F35"/>
    <mergeCell ref="B3:C3"/>
    <mergeCell ref="B2:G2"/>
  </mergeCells>
  <conditionalFormatting sqref="B4:G33">
    <cfRule type="expression" dxfId="8" priority="2" stopIfTrue="1">
      <formula>WEEKDAY($B4,2)&gt;5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stopIfTrue="1" id="{41A4760E-D9C5-4C4E-9274-BE8834F6ACA3}">
            <xm:f>MATCH($B4,Feiertage!$B$2:$B$49,0)&gt;0</xm:f>
            <x14:dxf>
              <fill>
                <patternFill>
                  <bgColor theme="5" tint="0.59996337778862885"/>
                </patternFill>
              </fill>
            </x14:dxf>
          </x14:cfRule>
          <xm:sqref>B4:G33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14</vt:i4>
      </vt:variant>
      <vt:variant>
        <vt:lpstr>Benannte Bereiche</vt:lpstr>
      </vt:variant>
      <vt:variant>
        <vt:i4>1</vt:i4>
      </vt:variant>
    </vt:vector>
  </HeadingPairs>
  <TitlesOfParts>
    <vt:vector size="15" baseType="lpstr"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Feiertage</vt:lpstr>
      <vt:lpstr>Jahresübersicht</vt:lpstr>
      <vt:lpstr>Januar!Druckbereich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Sejla Memic;Office-Lernen.com</dc:creator>
  <cp:lastModifiedBy>Almer Memic</cp:lastModifiedBy>
  <cp:lastPrinted>2021-12-03T22:13:26Z</cp:lastPrinted>
  <dcterms:created xsi:type="dcterms:W3CDTF">2017-09-20T18:53:26Z</dcterms:created>
  <dcterms:modified xsi:type="dcterms:W3CDTF">2024-12-09T08:52:41Z</dcterms:modified>
</cp:coreProperties>
</file>